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1070" tabRatio="803" activeTab="0"/>
  </bookViews>
  <sheets>
    <sheet name="표지" sheetId="1" r:id="rId1"/>
    <sheet name="Highlights" sheetId="2" r:id="rId2"/>
    <sheet name="Premium" sheetId="3" r:id="rId3"/>
    <sheet name="Efficiency" sheetId="4" r:id="rId4"/>
    <sheet name="Investment yield" sheetId="5" r:id="rId5"/>
    <sheet name="Interest spread" sheetId="6" r:id="rId6"/>
    <sheet name="IS" sheetId="7" r:id="rId7"/>
    <sheet name="BS" sheetId="8" r:id="rId8"/>
  </sheets>
  <externalReferences>
    <externalReference r:id="rId11"/>
  </externalReferences>
  <definedNames>
    <definedName name="_xlnm.Print_Area" localSheetId="7">'BS'!$A$1:$H$38</definedName>
    <definedName name="_xlnm.Print_Area" localSheetId="3">'Efficiency'!$A$1:$AF$39</definedName>
    <definedName name="_xlnm.Print_Area" localSheetId="1">'Highlights'!$A$1:$AE$39</definedName>
    <definedName name="_xlnm.Print_Area" localSheetId="5">'Interest spread'!$A$1:$AC$27</definedName>
    <definedName name="_xlnm.Print_Area" localSheetId="4">'Investment yield'!$A$1:$AC$36</definedName>
    <definedName name="_xlnm.Print_Area" localSheetId="6">'IS'!$A$1:$K$32</definedName>
    <definedName name="_xlnm.Print_Area" localSheetId="2">'Premium'!$A$1:$AH$27</definedName>
    <definedName name="_xlnm.Print_Area" localSheetId="0">'표지'!$A$1:$J$38</definedName>
  </definedNames>
  <calcPr fullCalcOnLoad="1"/>
</workbook>
</file>

<file path=xl/sharedStrings.xml><?xml version="1.0" encoding="utf-8"?>
<sst xmlns="http://schemas.openxmlformats.org/spreadsheetml/2006/main" count="407" uniqueCount="248">
  <si>
    <t>1. 매 출</t>
  </si>
  <si>
    <t>구    분</t>
  </si>
  <si>
    <t>QoQ</t>
  </si>
  <si>
    <t>YoY</t>
  </si>
  <si>
    <t xml:space="preserve"> - 일반</t>
  </si>
  <si>
    <t xml:space="preserve"> - 장기</t>
  </si>
  <si>
    <t xml:space="preserve"> - 자동차</t>
  </si>
  <si>
    <t>2. 손 익</t>
  </si>
  <si>
    <t xml:space="preserve">   손해율</t>
  </si>
  <si>
    <t xml:space="preserve"> - 장기위험(보유)</t>
  </si>
  <si>
    <t xml:space="preserve">   사업비율</t>
  </si>
  <si>
    <t xml:space="preserve">   합산비율</t>
  </si>
  <si>
    <t>3. 재 무</t>
  </si>
  <si>
    <t>(YTD)</t>
  </si>
  <si>
    <t>총자산</t>
  </si>
  <si>
    <t>자기자본</t>
  </si>
  <si>
    <t>지급여력비율(RBC)</t>
  </si>
  <si>
    <t>Ⅱ. 원수보험료</t>
  </si>
  <si>
    <t>구성비</t>
  </si>
  <si>
    <t>일    반</t>
  </si>
  <si>
    <t>장    기</t>
  </si>
  <si>
    <t>자 동 차</t>
  </si>
  <si>
    <t>합    계</t>
  </si>
  <si>
    <t>상   해</t>
  </si>
  <si>
    <t>운전자</t>
  </si>
  <si>
    <t>질   병</t>
  </si>
  <si>
    <t>인보험 소계</t>
  </si>
  <si>
    <t>재   물</t>
  </si>
  <si>
    <t>보장성 소계</t>
  </si>
  <si>
    <t>저축성</t>
  </si>
  <si>
    <t>13회차 유지율</t>
  </si>
  <si>
    <t>25회차 유지율</t>
  </si>
  <si>
    <t>Ⅲ. 보험영업 효율지표 (손해율 및 사업비율)</t>
  </si>
  <si>
    <t>QoQ</t>
  </si>
  <si>
    <t>YoY</t>
  </si>
  <si>
    <t>일반보험</t>
  </si>
  <si>
    <t>경과보험료</t>
  </si>
  <si>
    <t>발생손해액</t>
  </si>
  <si>
    <t>(손 해 율)</t>
  </si>
  <si>
    <t>순사업비</t>
  </si>
  <si>
    <t>(사업비율)</t>
  </si>
  <si>
    <t>(합산비율)</t>
  </si>
  <si>
    <t>장기보험</t>
  </si>
  <si>
    <t>경과보험료</t>
  </si>
  <si>
    <t>발생손해액</t>
  </si>
  <si>
    <t>(손 해 율)</t>
  </si>
  <si>
    <t>순사업비</t>
  </si>
  <si>
    <t>자동차보험</t>
  </si>
  <si>
    <t>회사 계</t>
  </si>
  <si>
    <t>합산비율</t>
  </si>
  <si>
    <t>장기위험</t>
  </si>
  <si>
    <t>원수위험보험료</t>
  </si>
  <si>
    <t>보유위험손해율</t>
  </si>
  <si>
    <t>구    분</t>
  </si>
  <si>
    <t>구성비</t>
  </si>
  <si>
    <r>
      <t xml:space="preserve"> - 이자/배당</t>
    </r>
  </si>
  <si>
    <t xml:space="preserve"> - 유가증권평가/처분 등</t>
  </si>
  <si>
    <t>투 자 비 용</t>
  </si>
  <si>
    <t xml:space="preserve"> - 파생/외환</t>
  </si>
  <si>
    <t>(투자이익률)</t>
  </si>
  <si>
    <t>(단위:백만원, %)</t>
  </si>
  <si>
    <t>1Q</t>
  </si>
  <si>
    <t>2Q</t>
  </si>
  <si>
    <t>3Q</t>
  </si>
  <si>
    <t>4Q</t>
  </si>
  <si>
    <t>계</t>
  </si>
  <si>
    <t>1Q</t>
  </si>
  <si>
    <t>2Q</t>
  </si>
  <si>
    <t>3Q</t>
  </si>
  <si>
    <t>4Q</t>
  </si>
  <si>
    <t>계</t>
  </si>
  <si>
    <t>1Q</t>
  </si>
  <si>
    <t>2Q</t>
  </si>
  <si>
    <t>3Q</t>
  </si>
  <si>
    <t>4Q</t>
  </si>
  <si>
    <t>합계</t>
  </si>
  <si>
    <t>(누계)</t>
  </si>
  <si>
    <t>※ 장기보험 신계약 실적</t>
  </si>
  <si>
    <t>(단위:백만원, %, %p)</t>
  </si>
  <si>
    <t>주1) 투자이익률 = (투자영업이익 / 경과운용자산) * (365/경과일수)</t>
  </si>
  <si>
    <t>순사업비</t>
  </si>
  <si>
    <t>사업비</t>
  </si>
  <si>
    <t>(단위:백만원, %, %p)</t>
  </si>
  <si>
    <t>보유위험경과보험료</t>
  </si>
  <si>
    <t>I. 현금및현금성자산</t>
  </si>
  <si>
    <t>Ⅱ. 금융자산</t>
  </si>
  <si>
    <t>Ⅲ. 재보험자산</t>
  </si>
  <si>
    <t>Ⅳ. 유형자산</t>
  </si>
  <si>
    <t>Ⅴ. 투자부동산</t>
  </si>
  <si>
    <t>Ⅵ. 무형자산</t>
  </si>
  <si>
    <t>Ⅶ. 당기법인세자산</t>
  </si>
  <si>
    <t>Ⅷ. 미상각신계약비</t>
  </si>
  <si>
    <t>Ⅸ. 기타자산</t>
  </si>
  <si>
    <t>Ⅹ. 종업원급여자산</t>
  </si>
  <si>
    <t>ⅩI. 특별계정자산</t>
  </si>
  <si>
    <t>부채</t>
  </si>
  <si>
    <t>Ⅰ. 보험계약부채</t>
  </si>
  <si>
    <t>Ⅱ. 금융부채</t>
  </si>
  <si>
    <t>Ⅲ. 순확정급여부채</t>
  </si>
  <si>
    <t>Ⅳ. 당기법인세부채</t>
  </si>
  <si>
    <t>Ⅴ. 이연법인세부채</t>
  </si>
  <si>
    <t>Ⅵ. 기타부채</t>
  </si>
  <si>
    <t>Ⅶ. 특별계정부채</t>
  </si>
  <si>
    <t>자 산 총 계</t>
  </si>
  <si>
    <t>Ⅰ. 자본금</t>
  </si>
  <si>
    <t>Ⅱ. 자본잉여금</t>
  </si>
  <si>
    <t>Ⅲ. 자본조정</t>
  </si>
  <si>
    <t>Ⅳ. 기타포괄손익누계액</t>
  </si>
  <si>
    <t>Ⅴ. 이익잉여금</t>
  </si>
  <si>
    <t>Ⅵ. 신종자본증권</t>
  </si>
  <si>
    <t>Ⅰ. 영업수익</t>
  </si>
  <si>
    <t>1. 보험료수익</t>
  </si>
  <si>
    <t>2. 재보험수익</t>
  </si>
  <si>
    <t>3. 이자수익</t>
  </si>
  <si>
    <t>4. 이자수익(유효이자율법 인식 이자수익)</t>
  </si>
  <si>
    <t>5. 배당수익</t>
  </si>
  <si>
    <t>6. 금융상품관련이익</t>
  </si>
  <si>
    <t>7. 대손충당금 환입</t>
  </si>
  <si>
    <t>8. 재보험자산 전입액</t>
  </si>
  <si>
    <t>9. 구상이익</t>
  </si>
  <si>
    <t>10. 수입경비</t>
  </si>
  <si>
    <t>11. 기타영업수익</t>
  </si>
  <si>
    <t>12. 특별계정수익</t>
  </si>
  <si>
    <t>Ⅱ. 영업비용</t>
  </si>
  <si>
    <t>1. 보험계약부채전입액</t>
  </si>
  <si>
    <t>2. 재보험자산 환입액</t>
  </si>
  <si>
    <t>3. 지급보험금 및 환급금비용</t>
  </si>
  <si>
    <t>4. 재보험비용</t>
  </si>
  <si>
    <t>5. 구상손실</t>
  </si>
  <si>
    <t>6. 손해조사비</t>
  </si>
  <si>
    <t>7. 사업비</t>
  </si>
  <si>
    <t>8. 신계약비상각비</t>
  </si>
  <si>
    <t>9. 금융상품투자손실</t>
  </si>
  <si>
    <t>10. 이자비용</t>
  </si>
  <si>
    <t>11. 재산관리비</t>
  </si>
  <si>
    <t>12. 기타영업비용</t>
  </si>
  <si>
    <t>13. 대손상각비</t>
  </si>
  <si>
    <t>Ⅲ. 영업이익</t>
  </si>
  <si>
    <t>Ⅳ. 영업외수익</t>
  </si>
  <si>
    <t>Ⅴ. 영업외비용</t>
  </si>
  <si>
    <t>Ⅵ. 법인세비용차감전순이익</t>
  </si>
  <si>
    <t>Ⅶ. 법인세비용</t>
  </si>
  <si>
    <t>Ⅷ. 당기순이익</t>
  </si>
  <si>
    <t>Ⅸ. 기타포괄손익</t>
  </si>
  <si>
    <t>1. 후속적으로 당기손익으로 재분류되지 않는 항목</t>
  </si>
  <si>
    <t>2. 후속적으로 당기손익으로 재분류되는 항목</t>
  </si>
  <si>
    <t>Ⅹ. 총포괄이익</t>
  </si>
  <si>
    <t>14. 특별계정비용</t>
  </si>
  <si>
    <t>Ⅳ. 운용자산 포트폴리오 및 투자수익 (일반계정)</t>
  </si>
  <si>
    <t>투자이익률</t>
  </si>
  <si>
    <t>투 자 수 익</t>
  </si>
  <si>
    <t xml:space="preserve"> - 기  타</t>
  </si>
  <si>
    <t>20.2Q</t>
  </si>
  <si>
    <t>2019 결산</t>
  </si>
  <si>
    <t xml:space="preserve"> - 보장성</t>
  </si>
  <si>
    <t xml:space="preserve"> - 저축성</t>
  </si>
  <si>
    <t>20.2Q</t>
  </si>
  <si>
    <t>2019.12월말</t>
  </si>
  <si>
    <t>I. 경영실적 Highlights</t>
  </si>
  <si>
    <t>투 자 이 익</t>
  </si>
  <si>
    <r>
      <t xml:space="preserve"> - 기  타</t>
    </r>
  </si>
  <si>
    <t xml:space="preserve"> - 재산관리비</t>
  </si>
  <si>
    <t>부   동   산</t>
  </si>
  <si>
    <t>주  식</t>
  </si>
  <si>
    <t>대  체  투  자</t>
  </si>
  <si>
    <t>대  출  채  권</t>
  </si>
  <si>
    <t xml:space="preserve"> - 기업어음 등</t>
  </si>
  <si>
    <t xml:space="preserve"> - 외화채권</t>
  </si>
  <si>
    <t xml:space="preserve"> - 회사채</t>
  </si>
  <si>
    <t xml:space="preserve"> - 금융채</t>
  </si>
  <si>
    <t xml:space="preserve"> - 국공채</t>
  </si>
  <si>
    <t>채  권</t>
  </si>
  <si>
    <t>단  기  상  품</t>
  </si>
  <si>
    <t>운용자산 계</t>
  </si>
  <si>
    <t>대  체  투  자</t>
  </si>
  <si>
    <t>(단위 : 원)</t>
  </si>
  <si>
    <t xml:space="preserve">       원수보험료</t>
  </si>
  <si>
    <t>(단위:원)</t>
  </si>
  <si>
    <t>주2) 경과운용자산 = AVERAGE(운용자산) - (투자영업이익)/2</t>
  </si>
  <si>
    <t xml:space="preserve">   원수보험료</t>
  </si>
  <si>
    <t xml:space="preserve"> - 일반</t>
  </si>
  <si>
    <t xml:space="preserve">   투자이익률</t>
  </si>
  <si>
    <t xml:space="preserve">   영업이익</t>
  </si>
  <si>
    <t xml:space="preserve"> - 특수채</t>
  </si>
  <si>
    <t>(단위:백만원, %, %p)</t>
  </si>
  <si>
    <t>구    분</t>
  </si>
  <si>
    <t>투자이익률</t>
  </si>
  <si>
    <t>투자이익률</t>
  </si>
  <si>
    <t>투자이익률</t>
  </si>
  <si>
    <t>단  기  상  품</t>
  </si>
  <si>
    <t xml:space="preserve"> - 특수채</t>
  </si>
  <si>
    <t>대  출  채  권</t>
  </si>
  <si>
    <t>주  식</t>
  </si>
  <si>
    <t>구    분</t>
  </si>
  <si>
    <t>1Q</t>
  </si>
  <si>
    <t>2Q</t>
  </si>
  <si>
    <t>3Q</t>
  </si>
  <si>
    <t>4Q</t>
  </si>
  <si>
    <t>계</t>
  </si>
  <si>
    <t>1Q</t>
  </si>
  <si>
    <t>2Q</t>
  </si>
  <si>
    <t>4Q</t>
  </si>
  <si>
    <t>계</t>
  </si>
  <si>
    <t>1Q</t>
  </si>
  <si>
    <t>2Q</t>
  </si>
  <si>
    <t>3Q</t>
  </si>
  <si>
    <t>4Q</t>
  </si>
  <si>
    <t>QoQ</t>
  </si>
  <si>
    <t>YoY</t>
  </si>
  <si>
    <t>(누계)</t>
  </si>
  <si>
    <t>(누계)</t>
  </si>
  <si>
    <t>이 차 마 진</t>
  </si>
  <si>
    <t>(이차마진율)</t>
  </si>
  <si>
    <t>(투자이익률)</t>
  </si>
  <si>
    <t>20.3Q</t>
  </si>
  <si>
    <t>20.3Q
누계</t>
  </si>
  <si>
    <t>19.3Q</t>
  </si>
  <si>
    <t>19.3Q
누계</t>
  </si>
  <si>
    <t>19.3Q
누계</t>
  </si>
  <si>
    <t>2020. 3Q</t>
  </si>
  <si>
    <t>20.3Q
누계</t>
  </si>
  <si>
    <t>19.3Q</t>
  </si>
  <si>
    <t>20.2Q</t>
  </si>
  <si>
    <t>20.3Q</t>
  </si>
  <si>
    <t>20.3Q</t>
  </si>
  <si>
    <t>19.3Q</t>
  </si>
  <si>
    <t>20.3Q</t>
  </si>
  <si>
    <t>20.3Q
누계</t>
  </si>
  <si>
    <t>2020.9월말</t>
  </si>
  <si>
    <t>2018.12월말</t>
  </si>
  <si>
    <t>3Q 누계</t>
  </si>
  <si>
    <t>V. 운용자산 포트폴리오 및 투자수익 (특별계정)</t>
  </si>
  <si>
    <t>2019 결산</t>
  </si>
  <si>
    <t>구    분</t>
  </si>
  <si>
    <t>자 본 총 계</t>
  </si>
  <si>
    <t>자본</t>
  </si>
  <si>
    <t>부 채 총 계</t>
  </si>
  <si>
    <t>자산</t>
  </si>
  <si>
    <t>Ⅵ. 요약 손익계산서</t>
  </si>
  <si>
    <t>Ⅶ. 요약 재무상태표</t>
  </si>
  <si>
    <t xml:space="preserve"> I. 경영실적 Highlights</t>
  </si>
  <si>
    <t>Ⅱ. 원수보험료 (Premium)</t>
  </si>
  <si>
    <t>Ⅲ. 보험영업 효율지표 (Efficiency)</t>
  </si>
  <si>
    <t>Ⅳ. 운용자산 포트폴리오 및 투자수익(일반계정)</t>
  </si>
  <si>
    <t>Ⅴ. 운용자산 포트폴리오 및 투자수익(특별계정)</t>
  </si>
  <si>
    <t>Ⅵ. 손익계산서</t>
  </si>
  <si>
    <t>Ⅶ. 재무상태표</t>
  </si>
  <si>
    <t xml:space="preserve"> Contents</t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</si>
</sst>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%"/>
    <numFmt numFmtId="178" formatCode="0.0%&quot;p&quot;"/>
    <numFmt numFmtId="179" formatCode="0_);[Red]\(0\)"/>
    <numFmt numFmtId="180" formatCode="#,##0.0;[Red]\-#,##0.0"/>
    <numFmt numFmtId="181" formatCode="0.0%\p"/>
    <numFmt numFmtId="182" formatCode="0.00%&quot;p&quot;"/>
    <numFmt numFmtId="183" formatCode="#,##0.000;[Red]\-#,##0.000"/>
    <numFmt numFmtId="184" formatCode="0.00%\p"/>
    <numFmt numFmtId="185" formatCode="0.00_ "/>
    <numFmt numFmtId="186" formatCode="#,##0.0"/>
    <numFmt numFmtId="18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8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9" formatCode="_ * #,##0_ ;_ * \-#,##0_ ;_ * &quot;-&quot;_ ;_ @_ "/>
    <numFmt numFmtId="190" formatCode="&quot;W&quot;#,##0.00;[Red]\-&quot;W&quot;#,##0.00"/>
    <numFmt numFmtId="191" formatCode="_ * #,##0.00_ ;_ * \-#,##0.00_ ;_ * &quot;-&quot;??_ ;_ @_ "/>
    <numFmt numFmtId="192" formatCode="_(&quot;$&quot;* #,##0.0_);_(&quot;$&quot;* \(#,##0.0\);_(&quot;$&quot;* &quot;-&quot;??_);_(@_)"/>
    <numFmt numFmtId="193" formatCode="#,##0&quot;?_);[Red]\(#,##0&quot;&quot;?&quot;\)"/>
    <numFmt numFmtId="194" formatCode="\$#,##0.000000000_);[Red]\(\$#,##0.000000000\)"/>
    <numFmt numFmtId="195" formatCode="\$#,##0.00000000000_);[Red]\(\$#,##0.00000000000\)"/>
    <numFmt numFmtId="196" formatCode="_-* #,##0.000_-;\-* #,##0.000_-;_-* &quot;-&quot;_-;_-@_-"/>
    <numFmt numFmtId="197" formatCode="#,##0;&quot;-&quot;#,##0"/>
    <numFmt numFmtId="198" formatCode="#,##0_ "/>
    <numFmt numFmtId="199" formatCode="#,###_ "/>
    <numFmt numFmtId="200" formatCode="[$-412]yyyy&quot;년&quot;\ m&quot;월&quot;\ d&quot;일&quot;\ dddd"/>
    <numFmt numFmtId="201" formatCode="[$-412]AM/PM\ h:mm:ss"/>
    <numFmt numFmtId="202" formatCode="0.00000"/>
    <numFmt numFmtId="203" formatCode="0.0000"/>
    <numFmt numFmtId="204" formatCode="0.000"/>
    <numFmt numFmtId="205" formatCode="0.0"/>
    <numFmt numFmtId="206" formatCode="0.000000"/>
    <numFmt numFmtId="207" formatCode="0.0000000"/>
    <numFmt numFmtId="208" formatCode="#,##0_);[Red]\(#,##0\)"/>
    <numFmt numFmtId="209" formatCode="0.0%\ ;\▲0.0%\ ;\ &quot;-&quot;"/>
    <numFmt numFmtId="210" formatCode="0.0%\p\ ;\▲0.0%\p\ ;\ &quot;-&quot;"/>
    <numFmt numFmtId="211" formatCode="0.0%\ ;\ \▲0.0%\ ;&quot;-&quot;"/>
    <numFmt numFmtId="212" formatCode="#,###\ ;\▲#,###\ ;\ &quot;-&quot;"/>
    <numFmt numFmtId="213" formatCode="#,##0\ ;\ \▲#,##0\ ;\ &quot;-&quot;"/>
    <numFmt numFmtId="214" formatCode="0.00%\p\ ;\▲0.00%\p\ ;\ &quot;-&quot;"/>
    <numFmt numFmtId="215" formatCode="0%\p\ ;\▲0%\p\ ;\ &quot;-&quot;"/>
    <numFmt numFmtId="216" formatCode="0.000%"/>
    <numFmt numFmtId="217" formatCode="#,##0\ ;\ \▲#,##0\ 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90">
    <font>
      <sz val="12"/>
      <name val="바탕체"/>
      <family val="1"/>
    </font>
    <font>
      <sz val="11"/>
      <color indexed="8"/>
      <name val="맑은 고딕"/>
      <family val="3"/>
    </font>
    <font>
      <sz val="8"/>
      <name val="바탕체"/>
      <family val="1"/>
    </font>
    <font>
      <sz val="9"/>
      <name val="맑은 고딕"/>
      <family val="3"/>
    </font>
    <font>
      <sz val="12"/>
      <name val="뼻뮝"/>
      <family val="3"/>
    </font>
    <font>
      <b/>
      <sz val="14"/>
      <name val="맑은 고딕"/>
      <family val="3"/>
    </font>
    <font>
      <sz val="8"/>
      <name val="돋움"/>
      <family val="3"/>
    </font>
    <font>
      <sz val="14"/>
      <name val="맑은 고딕"/>
      <family val="3"/>
    </font>
    <font>
      <sz val="8"/>
      <name val="맑은 고딕"/>
      <family val="3"/>
    </font>
    <font>
      <b/>
      <sz val="13"/>
      <name val="맑은 고딕"/>
      <family val="3"/>
    </font>
    <font>
      <b/>
      <sz val="9"/>
      <name val="맑은 고딕"/>
      <family val="3"/>
    </font>
    <font>
      <sz val="8"/>
      <name val="바탕"/>
      <family val="1"/>
    </font>
    <font>
      <b/>
      <sz val="11"/>
      <name val="굴림체"/>
      <family val="3"/>
    </font>
    <font>
      <sz val="11"/>
      <name val="굴림체"/>
      <family val="3"/>
    </font>
    <font>
      <sz val="11"/>
      <name val="돋움"/>
      <family val="3"/>
    </font>
    <font>
      <b/>
      <sz val="8"/>
      <name val="맑은 고딕"/>
      <family val="3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1"/>
      <name val="±¼¸²Ã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4"/>
      <name val="뼻뮝"/>
      <family val="3"/>
    </font>
    <font>
      <sz val="10"/>
      <name val="궁서(English)"/>
      <family val="3"/>
    </font>
    <font>
      <b/>
      <sz val="7"/>
      <name val="맑은 고딕"/>
      <family val="3"/>
    </font>
    <font>
      <sz val="16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2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2"/>
      <color indexed="12"/>
      <name val="바탕체"/>
      <family val="1"/>
    </font>
    <font>
      <sz val="10"/>
      <name val="맑은 고딕"/>
      <family val="3"/>
    </font>
    <font>
      <b/>
      <sz val="9"/>
      <color indexed="8"/>
      <name val="맑은 고딕"/>
      <family val="3"/>
    </font>
    <font>
      <sz val="9"/>
      <color indexed="10"/>
      <name val="맑은 고딕"/>
      <family val="3"/>
    </font>
    <font>
      <i/>
      <sz val="9"/>
      <name val="맑은 고딕"/>
      <family val="3"/>
    </font>
    <font>
      <b/>
      <sz val="14"/>
      <color indexed="9"/>
      <name val="맑은 고딕"/>
      <family val="3"/>
    </font>
    <font>
      <b/>
      <sz val="18"/>
      <color indexed="9"/>
      <name val="맑은 고딕"/>
      <family val="3"/>
    </font>
    <font>
      <sz val="16"/>
      <color indexed="9"/>
      <name val="맑은 고딕"/>
      <family val="3"/>
    </font>
    <font>
      <b/>
      <sz val="36"/>
      <color indexed="9"/>
      <name val="맑은 고딕"/>
      <family val="3"/>
    </font>
    <font>
      <b/>
      <sz val="20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맑은 고딕"/>
      <family val="3"/>
    </font>
    <font>
      <u val="single"/>
      <sz val="12"/>
      <color theme="10"/>
      <name val="바탕체"/>
      <family val="1"/>
    </font>
    <font>
      <sz val="10"/>
      <name val="Calibri"/>
      <family val="3"/>
    </font>
    <font>
      <b/>
      <sz val="14"/>
      <name val="Calibri"/>
      <family val="3"/>
    </font>
    <font>
      <b/>
      <sz val="9"/>
      <color theme="1"/>
      <name val="맑은 고딕"/>
      <family val="3"/>
    </font>
    <font>
      <sz val="9"/>
      <color rgb="FFFF0000"/>
      <name val="맑은 고딕"/>
      <family val="3"/>
    </font>
    <font>
      <b/>
      <sz val="9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rgb="FFFF0000"/>
      <name val="Calibri"/>
      <family val="3"/>
    </font>
    <font>
      <i/>
      <sz val="9"/>
      <name val="Calibri"/>
      <family val="3"/>
    </font>
    <font>
      <sz val="11"/>
      <color rgb="FFFFFFFF"/>
      <name val="맑은 고딕"/>
      <family val="3"/>
    </font>
    <font>
      <b/>
      <sz val="14"/>
      <color rgb="FFFFFFFF"/>
      <name val="맑은 고딕"/>
      <family val="3"/>
    </font>
    <font>
      <b/>
      <sz val="18"/>
      <color rgb="FFFFFFFF"/>
      <name val="맑은 고딕"/>
      <family val="3"/>
    </font>
    <font>
      <sz val="16"/>
      <color rgb="FFFFFFFF"/>
      <name val="맑은 고딕"/>
      <family val="3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3A6B6"/>
        <bgColor indexed="64"/>
      </patternFill>
    </fill>
    <fill>
      <patternFill patternType="solid">
        <fgColor rgb="FF575757"/>
        <bgColor indexed="64"/>
      </patternFill>
    </fill>
  </fills>
  <borders count="19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/>
      <bottom style="double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hair"/>
      <right/>
      <top style="hair"/>
      <bottom style="double"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hair"/>
      <right style="hair"/>
      <top style="hair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 style="thin"/>
      <right style="medium"/>
      <top style="hair"/>
      <bottom/>
    </border>
    <border>
      <left style="thin"/>
      <right style="medium"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hair"/>
      <right style="medium"/>
      <top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hair"/>
      <right style="hair"/>
      <top style="medium"/>
      <bottom/>
    </border>
    <border>
      <left/>
      <right style="thin"/>
      <top style="medium"/>
      <bottom/>
    </border>
    <border>
      <left style="hair"/>
      <right style="medium"/>
      <top style="medium"/>
      <bottom/>
    </border>
    <border>
      <left style="medium"/>
      <right style="thin"/>
      <top style="hair"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medium"/>
      <right/>
      <top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/>
    </border>
    <border>
      <left style="medium"/>
      <right style="thin"/>
      <top style="double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 style="medium"/>
      <top style="double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hair"/>
      <bottom/>
    </border>
    <border>
      <left>
        <color indexed="63"/>
      </left>
      <right>
        <color indexed="63"/>
      </right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 style="medium"/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/>
      <right style="medium"/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hair"/>
      <right style="thin"/>
      <top style="hair"/>
      <bottom style="double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/>
      <top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 style="thin"/>
      <top style="double"/>
      <bottom/>
    </border>
    <border>
      <left/>
      <right style="medium"/>
      <top style="double"/>
      <bottom style="thin"/>
    </border>
    <border>
      <left style="thin"/>
      <right style="thin"/>
      <top/>
      <bottom style="double"/>
    </border>
    <border>
      <left style="medium"/>
      <right/>
      <top style="double"/>
      <bottom style="medium"/>
    </border>
    <border>
      <left/>
      <right style="hair"/>
      <top style="double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/>
      <right style="thin"/>
      <top style="double"/>
      <bottom style="hair"/>
    </border>
    <border>
      <left/>
      <right style="thin"/>
      <top>
        <color indexed="63"/>
      </top>
      <bottom style="medium">
        <color theme="1"/>
      </bottom>
    </border>
    <border>
      <left/>
      <right style="thin"/>
      <top/>
      <bottom style="hair"/>
    </border>
    <border>
      <left/>
      <right style="thin"/>
      <top style="medium">
        <color theme="1"/>
      </top>
      <bottom style="medium">
        <color theme="1"/>
      </bottom>
    </border>
    <border>
      <left/>
      <right style="thin"/>
      <top style="medium">
        <color theme="1"/>
      </top>
      <bottom style="hair">
        <color theme="1"/>
      </bottom>
    </border>
    <border>
      <left/>
      <right style="thin"/>
      <top/>
      <bottom style="double"/>
    </border>
    <border>
      <left style="medium"/>
      <right/>
      <top style="double"/>
      <bottom style="hair"/>
    </border>
    <border>
      <left style="medium"/>
      <right/>
      <top style="medium"/>
      <bottom style="hair"/>
    </border>
    <border>
      <left style="thin"/>
      <right/>
      <top style="double"/>
      <bottom style="hair"/>
    </border>
    <border>
      <left/>
      <right>
        <color indexed="63"/>
      </right>
      <top style="thin"/>
      <bottom style="double"/>
    </border>
    <border>
      <left style="hair"/>
      <right style="medium"/>
      <top style="thin"/>
      <bottom style="thin"/>
    </border>
    <border>
      <left/>
      <right>
        <color indexed="63"/>
      </right>
      <top style="medium">
        <color theme="1"/>
      </top>
      <bottom style="hair"/>
    </border>
    <border>
      <left/>
      <right style="thin"/>
      <top style="medium">
        <color theme="1"/>
      </top>
      <bottom style="hair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 style="hair"/>
      <right style="medium"/>
      <top style="double"/>
      <bottom style="thin"/>
    </border>
    <border>
      <left/>
      <right style="thin"/>
      <top style="thin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/>
      <bottom/>
    </border>
    <border>
      <left style="hair"/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</borders>
  <cellStyleXfs count="98">
    <xf numFmtId="0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4" fontId="16" fillId="0" borderId="0" applyFont="0" applyFill="0" applyBorder="0" applyAlignment="0" applyProtection="0"/>
    <xf numFmtId="187" fontId="16" fillId="0" borderId="0" applyNumberFormat="0" applyFont="0" applyFill="0" applyBorder="0" applyAlignment="0" applyProtection="0"/>
    <xf numFmtId="187" fontId="16" fillId="0" borderId="0" applyNumberFormat="0" applyFont="0" applyFill="0" applyBorder="0" applyAlignment="0" applyProtection="0"/>
    <xf numFmtId="188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189" fontId="18" fillId="0" borderId="0" applyFont="0" applyFill="0" applyBorder="0" applyAlignment="0" applyProtection="0"/>
    <xf numFmtId="190" fontId="14" fillId="0" borderId="0">
      <alignment/>
      <protection/>
    </xf>
    <xf numFmtId="191" fontId="18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>
      <alignment/>
      <protection/>
    </xf>
    <xf numFmtId="195" fontId="14" fillId="0" borderId="0">
      <alignment/>
      <protection/>
    </xf>
    <xf numFmtId="38" fontId="21" fillId="2" borderId="0" applyNumberFormat="0" applyBorder="0" applyAlignment="0" applyProtection="0"/>
    <xf numFmtId="0" fontId="22" fillId="0" borderId="0">
      <alignment horizontal="left"/>
      <protection/>
    </xf>
    <xf numFmtId="10" fontId="21" fillId="2" borderId="1" applyNumberFormat="0" applyBorder="0" applyAlignment="0" applyProtection="0"/>
    <xf numFmtId="0" fontId="23" fillId="0" borderId="2">
      <alignment/>
      <protection/>
    </xf>
    <xf numFmtId="196" fontId="14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23" fillId="0" borderId="0">
      <alignment/>
      <protection/>
    </xf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7" borderId="3" applyNumberFormat="0" applyAlignment="0" applyProtection="0"/>
    <xf numFmtId="0" fontId="60" fillId="28" borderId="0" applyNumberFormat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29" borderId="4" applyNumberFormat="0" applyFon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1" fillId="30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5" applyNumberFormat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8" fillId="0" borderId="0">
      <alignment/>
      <protection/>
    </xf>
    <xf numFmtId="0" fontId="64" fillId="0" borderId="6" applyNumberFormat="0" applyFill="0" applyAlignment="0" applyProtection="0"/>
    <xf numFmtId="0" fontId="65" fillId="2" borderId="0" applyNumberFormat="0" applyFill="0" applyBorder="0" applyAlignment="0" applyProtection="0"/>
    <xf numFmtId="0" fontId="66" fillId="0" borderId="7" applyNumberFormat="0" applyFill="0" applyAlignment="0" applyProtection="0"/>
    <xf numFmtId="197" fontId="25" fillId="0" borderId="0" applyFont="0" applyFill="0" applyBorder="0" applyAlignment="0" applyProtection="0"/>
    <xf numFmtId="0" fontId="67" fillId="32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73" fillId="27" borderId="11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>
      <alignment vertical="center"/>
      <protection/>
    </xf>
    <xf numFmtId="0" fontId="0" fillId="2" borderId="0">
      <alignment/>
      <protection/>
    </xf>
    <xf numFmtId="0" fontId="75" fillId="2" borderId="0" applyNumberFormat="0" applyFill="0" applyBorder="0" applyAlignment="0" applyProtection="0"/>
  </cellStyleXfs>
  <cellXfs count="911">
    <xf numFmtId="0" fontId="0" fillId="2" borderId="0" xfId="0" applyAlignment="1">
      <alignment/>
    </xf>
    <xf numFmtId="38" fontId="76" fillId="0" borderId="0" xfId="0" applyNumberFormat="1" applyFont="1" applyFill="1" applyBorder="1" applyAlignment="1">
      <alignment vertical="center"/>
    </xf>
    <xf numFmtId="38" fontId="76" fillId="0" borderId="0" xfId="0" applyNumberFormat="1" applyFont="1" applyFill="1" applyBorder="1" applyAlignment="1" quotePrefix="1">
      <alignment vertical="center"/>
    </xf>
    <xf numFmtId="38" fontId="77" fillId="0" borderId="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38" fontId="7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10" fillId="3" borderId="12" xfId="0" applyNumberFormat="1" applyFont="1" applyFill="1" applyBorder="1" applyAlignment="1">
      <alignment horizontal="centerContinuous" vertical="center"/>
    </xf>
    <xf numFmtId="38" fontId="10" fillId="34" borderId="13" xfId="0" applyNumberFormat="1" applyFont="1" applyFill="1" applyBorder="1" applyAlignment="1">
      <alignment horizontal="center" vertical="center"/>
    </xf>
    <xf numFmtId="38" fontId="10" fillId="35" borderId="14" xfId="0" applyNumberFormat="1" applyFont="1" applyFill="1" applyBorder="1" applyAlignment="1">
      <alignment horizontal="center" vertical="center"/>
    </xf>
    <xf numFmtId="38" fontId="10" fillId="35" borderId="15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 quotePrefix="1">
      <alignment vertical="center"/>
    </xf>
    <xf numFmtId="38" fontId="3" fillId="3" borderId="16" xfId="0" applyNumberFormat="1" applyFont="1" applyFill="1" applyBorder="1" applyAlignment="1" quotePrefix="1">
      <alignment horizontal="center" vertical="center"/>
    </xf>
    <xf numFmtId="38" fontId="78" fillId="0" borderId="0" xfId="0" applyNumberFormat="1" applyFont="1" applyFill="1" applyBorder="1" applyAlignment="1">
      <alignment vertical="center"/>
    </xf>
    <xf numFmtId="38" fontId="3" fillId="35" borderId="0" xfId="0" applyNumberFormat="1" applyFont="1" applyFill="1" applyBorder="1" applyAlignment="1">
      <alignment horizontal="left" vertical="center"/>
    </xf>
    <xf numFmtId="38" fontId="3" fillId="35" borderId="17" xfId="0" applyNumberFormat="1" applyFont="1" applyFill="1" applyBorder="1" applyAlignment="1">
      <alignment vertical="center"/>
    </xf>
    <xf numFmtId="38" fontId="74" fillId="0" borderId="13" xfId="0" applyNumberFormat="1" applyFont="1" applyFill="1" applyBorder="1" applyAlignment="1">
      <alignment vertical="center"/>
    </xf>
    <xf numFmtId="38" fontId="3" fillId="0" borderId="18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8" fontId="74" fillId="0" borderId="0" xfId="0" applyNumberFormat="1" applyFont="1" applyFill="1" applyBorder="1" applyAlignment="1">
      <alignment vertical="center"/>
    </xf>
    <xf numFmtId="38" fontId="74" fillId="0" borderId="19" xfId="0" applyNumberFormat="1" applyFont="1" applyFill="1" applyBorder="1" applyAlignment="1">
      <alignment vertical="center"/>
    </xf>
    <xf numFmtId="38" fontId="79" fillId="0" borderId="0" xfId="0" applyNumberFormat="1" applyFont="1" applyFill="1" applyBorder="1" applyAlignment="1">
      <alignment vertical="center"/>
    </xf>
    <xf numFmtId="177" fontId="79" fillId="0" borderId="0" xfId="71" applyNumberFormat="1" applyFont="1" applyFill="1" applyBorder="1" applyAlignment="1">
      <alignment vertical="center"/>
    </xf>
    <xf numFmtId="38" fontId="10" fillId="3" borderId="13" xfId="0" applyNumberFormat="1" applyFont="1" applyFill="1" applyBorder="1" applyAlignment="1">
      <alignment horizontal="center" vertical="center"/>
    </xf>
    <xf numFmtId="177" fontId="74" fillId="0" borderId="13" xfId="71" applyNumberFormat="1" applyFont="1" applyFill="1" applyBorder="1" applyAlignment="1">
      <alignment vertical="center"/>
    </xf>
    <xf numFmtId="177" fontId="3" fillId="0" borderId="18" xfId="71" applyNumberFormat="1" applyFont="1" applyFill="1" applyBorder="1" applyAlignment="1">
      <alignment vertical="center"/>
    </xf>
    <xf numFmtId="177" fontId="74" fillId="0" borderId="0" xfId="71" applyNumberFormat="1" applyFont="1" applyFill="1" applyBorder="1" applyAlignment="1">
      <alignment vertical="center"/>
    </xf>
    <xf numFmtId="177" fontId="3" fillId="0" borderId="13" xfId="71" applyNumberFormat="1" applyFont="1" applyFill="1" applyBorder="1" applyAlignment="1">
      <alignment vertical="center"/>
    </xf>
    <xf numFmtId="177" fontId="3" fillId="0" borderId="0" xfId="71" applyNumberFormat="1" applyFont="1" applyFill="1" applyBorder="1" applyAlignment="1">
      <alignment vertical="center"/>
    </xf>
    <xf numFmtId="177" fontId="78" fillId="0" borderId="20" xfId="71" applyNumberFormat="1" applyFont="1" applyFill="1" applyBorder="1" applyAlignment="1">
      <alignment vertical="center"/>
    </xf>
    <xf numFmtId="177" fontId="78" fillId="0" borderId="21" xfId="71" applyNumberFormat="1" applyFont="1" applyFill="1" applyBorder="1" applyAlignment="1">
      <alignment vertical="center"/>
    </xf>
    <xf numFmtId="177" fontId="78" fillId="0" borderId="22" xfId="71" applyNumberFormat="1" applyFont="1" applyFill="1" applyBorder="1" applyAlignment="1">
      <alignment vertical="center"/>
    </xf>
    <xf numFmtId="177" fontId="10" fillId="0" borderId="20" xfId="71" applyNumberFormat="1" applyFont="1" applyFill="1" applyBorder="1" applyAlignment="1">
      <alignment vertical="center"/>
    </xf>
    <xf numFmtId="176" fontId="10" fillId="36" borderId="23" xfId="0" applyNumberFormat="1" applyFont="1" applyFill="1" applyBorder="1" applyAlignment="1">
      <alignment horizontal="centerContinuous" vertical="center"/>
    </xf>
    <xf numFmtId="38" fontId="80" fillId="3" borderId="12" xfId="0" applyNumberFormat="1" applyFont="1" applyFill="1" applyBorder="1" applyAlignment="1">
      <alignment vertical="center"/>
    </xf>
    <xf numFmtId="38" fontId="3" fillId="36" borderId="24" xfId="0" applyNumberFormat="1" applyFont="1" applyFill="1" applyBorder="1" applyAlignment="1">
      <alignment horizontal="center" vertical="center"/>
    </xf>
    <xf numFmtId="38" fontId="80" fillId="3" borderId="13" xfId="0" applyNumberFormat="1" applyFont="1" applyFill="1" applyBorder="1" applyAlignment="1">
      <alignment horizontal="center" vertical="center"/>
    </xf>
    <xf numFmtId="177" fontId="8" fillId="0" borderId="0" xfId="71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center" vertical="center"/>
    </xf>
    <xf numFmtId="38" fontId="10" fillId="35" borderId="23" xfId="0" applyNumberFormat="1" applyFont="1" applyFill="1" applyBorder="1" applyAlignment="1">
      <alignment vertical="center"/>
    </xf>
    <xf numFmtId="38" fontId="10" fillId="35" borderId="25" xfId="0" applyNumberFormat="1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horizontal="center" vertical="center"/>
    </xf>
    <xf numFmtId="38" fontId="10" fillId="35" borderId="0" xfId="0" applyNumberFormat="1" applyFont="1" applyFill="1" applyBorder="1" applyAlignment="1">
      <alignment vertical="center"/>
    </xf>
    <xf numFmtId="38" fontId="10" fillId="35" borderId="17" xfId="0" applyNumberFormat="1" applyFont="1" applyFill="1" applyBorder="1" applyAlignment="1">
      <alignment vertical="center"/>
    </xf>
    <xf numFmtId="38" fontId="10" fillId="3" borderId="0" xfId="0" applyNumberFormat="1" applyFont="1" applyFill="1" applyBorder="1" applyAlignment="1">
      <alignment horizontal="center" vertical="center"/>
    </xf>
    <xf numFmtId="38" fontId="10" fillId="35" borderId="26" xfId="0" applyNumberFormat="1" applyFont="1" applyFill="1" applyBorder="1" applyAlignment="1">
      <alignment vertical="center"/>
    </xf>
    <xf numFmtId="38" fontId="10" fillId="35" borderId="27" xfId="0" applyNumberFormat="1" applyFont="1" applyFill="1" applyBorder="1" applyAlignment="1">
      <alignment vertical="center"/>
    </xf>
    <xf numFmtId="38" fontId="3" fillId="35" borderId="28" xfId="0" applyNumberFormat="1" applyFont="1" applyFill="1" applyBorder="1" applyAlignment="1">
      <alignment horizontal="center" vertical="center"/>
    </xf>
    <xf numFmtId="38" fontId="3" fillId="3" borderId="24" xfId="0" applyNumberFormat="1" applyFont="1" applyFill="1" applyBorder="1" applyAlignment="1">
      <alignment horizontal="center" vertical="center"/>
    </xf>
    <xf numFmtId="38" fontId="10" fillId="0" borderId="13" xfId="0" applyNumberFormat="1" applyFont="1" applyFill="1" applyBorder="1" applyAlignment="1">
      <alignment vertical="center" shrinkToFit="1"/>
    </xf>
    <xf numFmtId="38" fontId="10" fillId="0" borderId="13" xfId="0" applyNumberFormat="1" applyFont="1" applyFill="1" applyBorder="1" applyAlignment="1">
      <alignment vertical="center"/>
    </xf>
    <xf numFmtId="38" fontId="74" fillId="0" borderId="0" xfId="0" applyNumberFormat="1" applyFont="1" applyFill="1" applyBorder="1" applyAlignment="1">
      <alignment vertical="center" shrinkToFit="1"/>
    </xf>
    <xf numFmtId="38" fontId="3" fillId="0" borderId="13" xfId="0" applyNumberFormat="1" applyFont="1" applyFill="1" applyBorder="1" applyAlignment="1">
      <alignment vertical="center" shrinkToFit="1"/>
    </xf>
    <xf numFmtId="38" fontId="10" fillId="35" borderId="29" xfId="0" applyNumberFormat="1" applyFont="1" applyFill="1" applyBorder="1" applyAlignment="1">
      <alignment vertical="center"/>
    </xf>
    <xf numFmtId="38" fontId="10" fillId="35" borderId="30" xfId="0" applyNumberFormat="1" applyFont="1" applyFill="1" applyBorder="1" applyAlignment="1">
      <alignment vertical="center"/>
    </xf>
    <xf numFmtId="38" fontId="10" fillId="0" borderId="2" xfId="0" applyNumberFormat="1" applyFont="1" applyFill="1" applyBorder="1" applyAlignment="1">
      <alignment vertical="center"/>
    </xf>
    <xf numFmtId="38" fontId="74" fillId="0" borderId="2" xfId="0" applyNumberFormat="1" applyFont="1" applyFill="1" applyBorder="1" applyAlignment="1">
      <alignment vertical="center"/>
    </xf>
    <xf numFmtId="38" fontId="79" fillId="0" borderId="2" xfId="0" applyNumberFormat="1" applyFont="1" applyFill="1" applyBorder="1" applyAlignment="1">
      <alignment vertical="center"/>
    </xf>
    <xf numFmtId="177" fontId="79" fillId="0" borderId="2" xfId="71" applyNumberFormat="1" applyFont="1" applyFill="1" applyBorder="1" applyAlignment="1">
      <alignment vertical="center"/>
    </xf>
    <xf numFmtId="180" fontId="74" fillId="0" borderId="2" xfId="0" applyNumberFormat="1" applyFont="1" applyFill="1" applyBorder="1" applyAlignment="1">
      <alignment vertical="center"/>
    </xf>
    <xf numFmtId="38" fontId="3" fillId="0" borderId="2" xfId="0" applyNumberFormat="1" applyFont="1" applyFill="1" applyBorder="1" applyAlignment="1">
      <alignment vertical="center"/>
    </xf>
    <xf numFmtId="38" fontId="10" fillId="35" borderId="31" xfId="0" applyNumberFormat="1" applyFont="1" applyFill="1" applyBorder="1" applyAlignment="1">
      <alignment vertical="center"/>
    </xf>
    <xf numFmtId="38" fontId="3" fillId="35" borderId="32" xfId="0" applyNumberFormat="1" applyFont="1" applyFill="1" applyBorder="1" applyAlignment="1">
      <alignment vertical="center"/>
    </xf>
    <xf numFmtId="38" fontId="10" fillId="35" borderId="22" xfId="0" applyNumberFormat="1" applyFont="1" applyFill="1" applyBorder="1" applyAlignment="1">
      <alignment vertical="center"/>
    </xf>
    <xf numFmtId="38" fontId="10" fillId="35" borderId="33" xfId="0" applyNumberFormat="1" applyFont="1" applyFill="1" applyBorder="1" applyAlignment="1">
      <alignment vertical="center"/>
    </xf>
    <xf numFmtId="38" fontId="10" fillId="35" borderId="2" xfId="0" applyNumberFormat="1" applyFont="1" applyFill="1" applyBorder="1" applyAlignment="1">
      <alignment vertical="center"/>
    </xf>
    <xf numFmtId="38" fontId="10" fillId="35" borderId="34" xfId="0" applyNumberFormat="1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 shrinkToFit="1"/>
    </xf>
    <xf numFmtId="38" fontId="79" fillId="0" borderId="0" xfId="0" applyNumberFormat="1" applyFont="1" applyFill="1" applyBorder="1" applyAlignment="1">
      <alignment vertical="center" shrinkToFit="1"/>
    </xf>
    <xf numFmtId="177" fontId="79" fillId="0" borderId="0" xfId="71" applyNumberFormat="1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vertical="center" shrinkToFit="1"/>
    </xf>
    <xf numFmtId="177" fontId="3" fillId="35" borderId="23" xfId="71" applyNumberFormat="1" applyFont="1" applyFill="1" applyBorder="1" applyAlignment="1">
      <alignment vertical="center"/>
    </xf>
    <xf numFmtId="177" fontId="3" fillId="35" borderId="25" xfId="71" applyNumberFormat="1" applyFont="1" applyFill="1" applyBorder="1" applyAlignment="1">
      <alignment vertical="center"/>
    </xf>
    <xf numFmtId="177" fontId="3" fillId="35" borderId="2" xfId="71" applyNumberFormat="1" applyFont="1" applyFill="1" applyBorder="1" applyAlignment="1">
      <alignment vertical="center"/>
    </xf>
    <xf numFmtId="177" fontId="3" fillId="35" borderId="34" xfId="71" applyNumberFormat="1" applyFont="1" applyFill="1" applyBorder="1" applyAlignment="1">
      <alignment vertical="center"/>
    </xf>
    <xf numFmtId="38" fontId="10" fillId="35" borderId="23" xfId="0" applyNumberFormat="1" applyFont="1" applyFill="1" applyBorder="1" applyAlignment="1">
      <alignment horizontal="centerContinuous" vertical="center"/>
    </xf>
    <xf numFmtId="38" fontId="10" fillId="35" borderId="25" xfId="0" applyNumberFormat="1" applyFont="1" applyFill="1" applyBorder="1" applyAlignment="1">
      <alignment horizontal="centerContinuous" vertical="center"/>
    </xf>
    <xf numFmtId="38" fontId="15" fillId="0" borderId="0" xfId="0" applyNumberFormat="1" applyFont="1" applyFill="1" applyBorder="1" applyAlignment="1">
      <alignment vertical="center"/>
    </xf>
    <xf numFmtId="38" fontId="10" fillId="35" borderId="0" xfId="0" applyNumberFormat="1" applyFont="1" applyFill="1" applyBorder="1" applyAlignment="1">
      <alignment horizontal="centerContinuous" vertical="center"/>
    </xf>
    <xf numFmtId="38" fontId="10" fillId="35" borderId="17" xfId="0" applyNumberFormat="1" applyFont="1" applyFill="1" applyBorder="1" applyAlignment="1">
      <alignment horizontal="centerContinuous" vertical="center"/>
    </xf>
    <xf numFmtId="38" fontId="10" fillId="35" borderId="14" xfId="0" applyNumberFormat="1" applyFont="1" applyFill="1" applyBorder="1" applyAlignment="1" quotePrefix="1">
      <alignment horizontal="centerContinuous" vertical="center"/>
    </xf>
    <xf numFmtId="38" fontId="10" fillId="35" borderId="15" xfId="0" applyNumberFormat="1" applyFont="1" applyFill="1" applyBorder="1" applyAlignment="1" quotePrefix="1">
      <alignment horizontal="centerContinuous" vertical="center"/>
    </xf>
    <xf numFmtId="38" fontId="10" fillId="35" borderId="0" xfId="0" applyNumberFormat="1" applyFont="1" applyFill="1" applyBorder="1" applyAlignment="1" quotePrefix="1">
      <alignment horizontal="centerContinuous" vertical="center"/>
    </xf>
    <xf numFmtId="38" fontId="10" fillId="35" borderId="26" xfId="0" applyNumberFormat="1" applyFont="1" applyFill="1" applyBorder="1" applyAlignment="1">
      <alignment horizontal="centerContinuous" vertical="center"/>
    </xf>
    <xf numFmtId="38" fontId="10" fillId="35" borderId="27" xfId="0" applyNumberFormat="1" applyFont="1" applyFill="1" applyBorder="1" applyAlignment="1">
      <alignment horizontal="centerContinuous" vertical="center"/>
    </xf>
    <xf numFmtId="38" fontId="3" fillId="3" borderId="16" xfId="0" applyNumberFormat="1" applyFont="1" applyFill="1" applyBorder="1" applyAlignment="1">
      <alignment horizontal="center" vertical="center"/>
    </xf>
    <xf numFmtId="38" fontId="3" fillId="35" borderId="36" xfId="0" applyNumberFormat="1" applyFont="1" applyFill="1" applyBorder="1" applyAlignment="1">
      <alignment horizontal="center" vertical="center"/>
    </xf>
    <xf numFmtId="38" fontId="3" fillId="35" borderId="37" xfId="0" applyNumberFormat="1" applyFont="1" applyFill="1" applyBorder="1" applyAlignment="1">
      <alignment horizontal="center" vertical="center"/>
    </xf>
    <xf numFmtId="38" fontId="78" fillId="0" borderId="13" xfId="0" applyNumberFormat="1" applyFont="1" applyFill="1" applyBorder="1" applyAlignment="1">
      <alignment vertical="center"/>
    </xf>
    <xf numFmtId="38" fontId="80" fillId="0" borderId="18" xfId="0" applyNumberFormat="1" applyFont="1" applyFill="1" applyBorder="1" applyAlignment="1">
      <alignment vertical="center"/>
    </xf>
    <xf numFmtId="177" fontId="80" fillId="0" borderId="38" xfId="0" applyNumberFormat="1" applyFont="1" applyFill="1" applyBorder="1" applyAlignment="1">
      <alignment vertical="center" shrinkToFit="1"/>
    </xf>
    <xf numFmtId="177" fontId="80" fillId="0" borderId="39" xfId="0" applyNumberFormat="1" applyFont="1" applyFill="1" applyBorder="1" applyAlignment="1">
      <alignment vertical="center" shrinkToFit="1"/>
    </xf>
    <xf numFmtId="38" fontId="80" fillId="0" borderId="0" xfId="0" applyNumberFormat="1" applyFont="1" applyFill="1" applyBorder="1" applyAlignment="1">
      <alignment vertical="center"/>
    </xf>
    <xf numFmtId="177" fontId="80" fillId="0" borderId="4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center"/>
    </xf>
    <xf numFmtId="38" fontId="10" fillId="35" borderId="41" xfId="0" applyNumberFormat="1" applyFont="1" applyFill="1" applyBorder="1" applyAlignment="1">
      <alignment horizontal="center" vertical="center"/>
    </xf>
    <xf numFmtId="177" fontId="78" fillId="35" borderId="19" xfId="71" applyNumberFormat="1" applyFont="1" applyFill="1" applyBorder="1" applyAlignment="1">
      <alignment vertical="center"/>
    </xf>
    <xf numFmtId="177" fontId="80" fillId="35" borderId="42" xfId="71" applyNumberFormat="1" applyFont="1" applyFill="1" applyBorder="1" applyAlignment="1">
      <alignment vertical="center"/>
    </xf>
    <xf numFmtId="178" fontId="80" fillId="35" borderId="43" xfId="0" applyNumberFormat="1" applyFont="1" applyFill="1" applyBorder="1" applyAlignment="1">
      <alignment vertical="center" shrinkToFit="1"/>
    </xf>
    <xf numFmtId="178" fontId="80" fillId="35" borderId="44" xfId="0" applyNumberFormat="1" applyFont="1" applyFill="1" applyBorder="1" applyAlignment="1">
      <alignment vertical="center" shrinkToFit="1"/>
    </xf>
    <xf numFmtId="177" fontId="80" fillId="35" borderId="45" xfId="0" applyNumberFormat="1" applyFont="1" applyFill="1" applyBorder="1" applyAlignment="1">
      <alignment vertical="center"/>
    </xf>
    <xf numFmtId="178" fontId="80" fillId="35" borderId="46" xfId="0" applyNumberFormat="1" applyFont="1" applyFill="1" applyBorder="1" applyAlignment="1">
      <alignment vertical="center" shrinkToFit="1"/>
    </xf>
    <xf numFmtId="177" fontId="10" fillId="35" borderId="19" xfId="0" applyNumberFormat="1" applyFont="1" applyFill="1" applyBorder="1" applyAlignment="1">
      <alignment vertical="center"/>
    </xf>
    <xf numFmtId="177" fontId="78" fillId="35" borderId="45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38" fontId="3" fillId="35" borderId="47" xfId="0" applyNumberFormat="1" applyFont="1" applyFill="1" applyBorder="1" applyAlignment="1">
      <alignment horizontal="center" vertical="center"/>
    </xf>
    <xf numFmtId="38" fontId="81" fillId="0" borderId="18" xfId="0" applyNumberFormat="1" applyFont="1" applyFill="1" applyBorder="1" applyAlignment="1">
      <alignment vertical="center"/>
    </xf>
    <xf numFmtId="38" fontId="81" fillId="0" borderId="0" xfId="0" applyNumberFormat="1" applyFont="1" applyFill="1" applyBorder="1" applyAlignment="1">
      <alignment vertical="center"/>
    </xf>
    <xf numFmtId="177" fontId="81" fillId="0" borderId="4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quotePrefix="1">
      <alignment vertical="center"/>
    </xf>
    <xf numFmtId="38" fontId="10" fillId="35" borderId="39" xfId="0" applyNumberFormat="1" applyFont="1" applyFill="1" applyBorder="1" applyAlignment="1">
      <alignment horizontal="centerContinuous" vertical="center"/>
    </xf>
    <xf numFmtId="38" fontId="10" fillId="35" borderId="48" xfId="0" applyNumberFormat="1" applyFont="1" applyFill="1" applyBorder="1" applyAlignment="1">
      <alignment horizontal="center" vertical="center"/>
    </xf>
    <xf numFmtId="178" fontId="80" fillId="35" borderId="49" xfId="0" applyNumberFormat="1" applyFont="1" applyFill="1" applyBorder="1" applyAlignment="1">
      <alignment vertical="center" shrinkToFit="1"/>
    </xf>
    <xf numFmtId="178" fontId="80" fillId="35" borderId="50" xfId="0" applyNumberFormat="1" applyFont="1" applyFill="1" applyBorder="1" applyAlignment="1">
      <alignment vertical="center" shrinkToFit="1"/>
    </xf>
    <xf numFmtId="177" fontId="80" fillId="35" borderId="2" xfId="0" applyNumberFormat="1" applyFont="1" applyFill="1" applyBorder="1" applyAlignment="1">
      <alignment vertical="center"/>
    </xf>
    <xf numFmtId="178" fontId="80" fillId="35" borderId="51" xfId="0" applyNumberFormat="1" applyFont="1" applyFill="1" applyBorder="1" applyAlignment="1">
      <alignment vertical="center" shrinkToFit="1"/>
    </xf>
    <xf numFmtId="177" fontId="10" fillId="35" borderId="35" xfId="0" applyNumberFormat="1" applyFont="1" applyFill="1" applyBorder="1" applyAlignment="1">
      <alignment vertical="center"/>
    </xf>
    <xf numFmtId="177" fontId="78" fillId="35" borderId="2" xfId="0" applyNumberFormat="1" applyFont="1" applyFill="1" applyBorder="1" applyAlignment="1">
      <alignment vertical="center"/>
    </xf>
    <xf numFmtId="38" fontId="81" fillId="0" borderId="2" xfId="0" applyNumberFormat="1" applyFont="1" applyFill="1" applyBorder="1" applyAlignment="1">
      <alignment vertical="center"/>
    </xf>
    <xf numFmtId="38" fontId="81" fillId="0" borderId="2" xfId="0" applyNumberFormat="1" applyFont="1" applyFill="1" applyBorder="1" applyAlignment="1">
      <alignment vertical="center" shrinkToFit="1"/>
    </xf>
    <xf numFmtId="38" fontId="10" fillId="35" borderId="52" xfId="0" applyNumberFormat="1" applyFont="1" applyFill="1" applyBorder="1" applyAlignment="1">
      <alignment horizontal="center" vertical="center"/>
    </xf>
    <xf numFmtId="38" fontId="78" fillId="0" borderId="53" xfId="0" applyNumberFormat="1" applyFont="1" applyFill="1" applyBorder="1" applyAlignment="1">
      <alignment vertical="center"/>
    </xf>
    <xf numFmtId="38" fontId="80" fillId="0" borderId="54" xfId="0" applyNumberFormat="1" applyFont="1" applyFill="1" applyBorder="1" applyAlignment="1">
      <alignment vertical="center"/>
    </xf>
    <xf numFmtId="177" fontId="80" fillId="0" borderId="55" xfId="0" applyNumberFormat="1" applyFont="1" applyFill="1" applyBorder="1" applyAlignment="1">
      <alignment vertical="center" shrinkToFit="1"/>
    </xf>
    <xf numFmtId="177" fontId="80" fillId="0" borderId="56" xfId="0" applyNumberFormat="1" applyFont="1" applyFill="1" applyBorder="1" applyAlignment="1">
      <alignment vertical="center" shrinkToFit="1"/>
    </xf>
    <xf numFmtId="38" fontId="80" fillId="0" borderId="57" xfId="0" applyNumberFormat="1" applyFont="1" applyFill="1" applyBorder="1" applyAlignment="1">
      <alignment vertical="center"/>
    </xf>
    <xf numFmtId="177" fontId="80" fillId="0" borderId="58" xfId="0" applyNumberFormat="1" applyFont="1" applyFill="1" applyBorder="1" applyAlignment="1">
      <alignment vertical="center" shrinkToFit="1"/>
    </xf>
    <xf numFmtId="38" fontId="10" fillId="0" borderId="53" xfId="0" applyNumberFormat="1" applyFont="1" applyFill="1" applyBorder="1" applyAlignment="1">
      <alignment vertical="center"/>
    </xf>
    <xf numFmtId="38" fontId="78" fillId="0" borderId="57" xfId="0" applyNumberFormat="1" applyFont="1" applyFill="1" applyBorder="1" applyAlignment="1">
      <alignment vertical="center"/>
    </xf>
    <xf numFmtId="177" fontId="78" fillId="35" borderId="35" xfId="0" applyNumberFormat="1" applyFont="1" applyFill="1" applyBorder="1" applyAlignment="1">
      <alignment vertical="center"/>
    </xf>
    <xf numFmtId="177" fontId="80" fillId="35" borderId="59" xfId="0" applyNumberFormat="1" applyFont="1" applyFill="1" applyBorder="1" applyAlignment="1">
      <alignment vertical="center"/>
    </xf>
    <xf numFmtId="38" fontId="3" fillId="0" borderId="60" xfId="0" applyNumberFormat="1" applyFont="1" applyFill="1" applyBorder="1" applyAlignment="1">
      <alignment vertical="center"/>
    </xf>
    <xf numFmtId="177" fontId="74" fillId="0" borderId="60" xfId="71" applyNumberFormat="1" applyFont="1" applyFill="1" applyBorder="1" applyAlignment="1">
      <alignment vertical="center"/>
    </xf>
    <xf numFmtId="177" fontId="81" fillId="0" borderId="60" xfId="71" applyNumberFormat="1" applyFont="1" applyFill="1" applyBorder="1" applyAlignment="1">
      <alignment vertical="center"/>
    </xf>
    <xf numFmtId="38" fontId="81" fillId="0" borderId="60" xfId="0" applyNumberFormat="1" applyFont="1" applyFill="1" applyBorder="1" applyAlignment="1">
      <alignment vertical="center" shrinkToFit="1"/>
    </xf>
    <xf numFmtId="38" fontId="81" fillId="0" borderId="60" xfId="0" applyNumberFormat="1" applyFont="1" applyFill="1" applyBorder="1" applyAlignment="1">
      <alignment vertical="center"/>
    </xf>
    <xf numFmtId="38" fontId="74" fillId="0" borderId="60" xfId="0" applyNumberFormat="1" applyFont="1" applyFill="1" applyBorder="1" applyAlignment="1">
      <alignment vertical="center"/>
    </xf>
    <xf numFmtId="38" fontId="10" fillId="35" borderId="60" xfId="0" applyNumberFormat="1" applyFont="1" applyFill="1" applyBorder="1" applyAlignment="1">
      <alignment horizontal="centerContinuous" vertical="center"/>
    </xf>
    <xf numFmtId="38" fontId="10" fillId="35" borderId="61" xfId="0" applyNumberFormat="1" applyFont="1" applyFill="1" applyBorder="1" applyAlignment="1">
      <alignment horizontal="centerContinuous" vertical="center"/>
    </xf>
    <xf numFmtId="177" fontId="78" fillId="0" borderId="35" xfId="0" applyNumberFormat="1" applyFont="1" applyFill="1" applyBorder="1" applyAlignment="1">
      <alignment vertical="center"/>
    </xf>
    <xf numFmtId="177" fontId="80" fillId="0" borderId="59" xfId="0" applyNumberFormat="1" applyFont="1" applyFill="1" applyBorder="1" applyAlignment="1">
      <alignment vertical="center"/>
    </xf>
    <xf numFmtId="178" fontId="80" fillId="0" borderId="62" xfId="0" applyNumberFormat="1" applyFont="1" applyFill="1" applyBorder="1" applyAlignment="1">
      <alignment vertical="center" shrinkToFit="1"/>
    </xf>
    <xf numFmtId="178" fontId="80" fillId="0" borderId="63" xfId="0" applyNumberFormat="1" applyFont="1" applyFill="1" applyBorder="1" applyAlignment="1">
      <alignment vertical="center" shrinkToFit="1"/>
    </xf>
    <xf numFmtId="177" fontId="80" fillId="0" borderId="2" xfId="0" applyNumberFormat="1" applyFont="1" applyFill="1" applyBorder="1" applyAlignment="1">
      <alignment vertical="center"/>
    </xf>
    <xf numFmtId="178" fontId="80" fillId="0" borderId="51" xfId="0" applyNumberFormat="1" applyFont="1" applyFill="1" applyBorder="1" applyAlignment="1">
      <alignment vertical="center" shrinkToFit="1"/>
    </xf>
    <xf numFmtId="177" fontId="10" fillId="0" borderId="35" xfId="0" applyNumberFormat="1" applyFont="1" applyFill="1" applyBorder="1" applyAlignment="1">
      <alignment vertical="center"/>
    </xf>
    <xf numFmtId="177" fontId="78" fillId="0" borderId="2" xfId="0" applyNumberFormat="1" applyFont="1" applyFill="1" applyBorder="1" applyAlignment="1">
      <alignment vertical="center"/>
    </xf>
    <xf numFmtId="38" fontId="81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Border="1" applyAlignment="1">
      <alignment vertical="center"/>
    </xf>
    <xf numFmtId="3" fontId="10" fillId="35" borderId="64" xfId="0" applyNumberFormat="1" applyFont="1" applyFill="1" applyBorder="1" applyAlignment="1">
      <alignment horizontal="center" vertical="center"/>
    </xf>
    <xf numFmtId="3" fontId="74" fillId="0" borderId="65" xfId="0" applyNumberFormat="1" applyFont="1" applyFill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177" fontId="3" fillId="0" borderId="67" xfId="71" applyNumberFormat="1" applyFont="1" applyFill="1" applyBorder="1" applyAlignment="1">
      <alignment vertical="center" shrinkToFit="1"/>
    </xf>
    <xf numFmtId="177" fontId="3" fillId="0" borderId="68" xfId="71" applyNumberFormat="1" applyFont="1" applyFill="1" applyBorder="1" applyAlignment="1">
      <alignment vertical="center" shrinkToFit="1"/>
    </xf>
    <xf numFmtId="3" fontId="74" fillId="0" borderId="23" xfId="0" applyNumberFormat="1" applyFont="1" applyFill="1" applyBorder="1" applyAlignment="1">
      <alignment vertical="center"/>
    </xf>
    <xf numFmtId="177" fontId="3" fillId="0" borderId="69" xfId="71" applyNumberFormat="1" applyFont="1" applyFill="1" applyBorder="1" applyAlignment="1">
      <alignment vertical="center" shrinkToFit="1"/>
    </xf>
    <xf numFmtId="3" fontId="3" fillId="0" borderId="65" xfId="0" applyNumberFormat="1" applyFont="1" applyFill="1" applyBorder="1" applyAlignment="1">
      <alignment vertical="center"/>
    </xf>
    <xf numFmtId="3" fontId="74" fillId="0" borderId="70" xfId="0" applyNumberFormat="1" applyFont="1" applyFill="1" applyBorder="1" applyAlignment="1">
      <alignment vertical="center"/>
    </xf>
    <xf numFmtId="3" fontId="74" fillId="0" borderId="71" xfId="0" applyNumberFormat="1" applyFont="1" applyFill="1" applyBorder="1" applyAlignment="1">
      <alignment vertical="center"/>
    </xf>
    <xf numFmtId="177" fontId="74" fillId="0" borderId="72" xfId="71" applyNumberFormat="1" applyFont="1" applyFill="1" applyBorder="1" applyAlignment="1">
      <alignment vertical="center" shrinkToFit="1"/>
    </xf>
    <xf numFmtId="177" fontId="74" fillId="0" borderId="73" xfId="71" applyNumberFormat="1" applyFont="1" applyFill="1" applyBorder="1" applyAlignment="1">
      <alignment vertical="center" shrinkToFit="1"/>
    </xf>
    <xf numFmtId="3" fontId="74" fillId="0" borderId="74" xfId="0" applyNumberFormat="1" applyFont="1" applyFill="1" applyBorder="1" applyAlignment="1">
      <alignment vertical="center"/>
    </xf>
    <xf numFmtId="177" fontId="74" fillId="0" borderId="75" xfId="71" applyNumberFormat="1" applyFont="1" applyFill="1" applyBorder="1" applyAlignment="1">
      <alignment vertical="center" shrinkToFit="1"/>
    </xf>
    <xf numFmtId="3" fontId="74" fillId="0" borderId="0" xfId="0" applyNumberFormat="1" applyFont="1" applyFill="1" applyBorder="1" applyAlignment="1">
      <alignment vertical="center"/>
    </xf>
    <xf numFmtId="3" fontId="10" fillId="35" borderId="0" xfId="0" applyNumberFormat="1" applyFont="1" applyFill="1" applyBorder="1" applyAlignment="1">
      <alignment horizontal="center" vertical="center"/>
    </xf>
    <xf numFmtId="3" fontId="74" fillId="0" borderId="13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177" fontId="3" fillId="0" borderId="38" xfId="71" applyNumberFormat="1" applyFont="1" applyFill="1" applyBorder="1" applyAlignment="1">
      <alignment vertical="center" shrinkToFit="1"/>
    </xf>
    <xf numFmtId="177" fontId="3" fillId="0" borderId="39" xfId="71" applyNumberFormat="1" applyFont="1" applyFill="1" applyBorder="1" applyAlignment="1">
      <alignment vertical="center" shrinkToFit="1"/>
    </xf>
    <xf numFmtId="177" fontId="3" fillId="0" borderId="40" xfId="71" applyNumberFormat="1" applyFont="1" applyFill="1" applyBorder="1" applyAlignment="1">
      <alignment vertical="center" shrinkToFit="1"/>
    </xf>
    <xf numFmtId="3" fontId="3" fillId="0" borderId="13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3" fontId="3" fillId="0" borderId="0" xfId="71" applyNumberFormat="1" applyFont="1" applyFill="1" applyBorder="1" applyAlignment="1">
      <alignment vertical="center"/>
    </xf>
    <xf numFmtId="3" fontId="82" fillId="0" borderId="0" xfId="0" applyNumberFormat="1" applyFont="1" applyFill="1" applyBorder="1" applyAlignment="1">
      <alignment vertical="center"/>
    </xf>
    <xf numFmtId="177" fontId="81" fillId="0" borderId="0" xfId="0" applyNumberFormat="1" applyFont="1" applyFill="1" applyBorder="1" applyAlignment="1">
      <alignment vertical="center"/>
    </xf>
    <xf numFmtId="38" fontId="80" fillId="35" borderId="23" xfId="0" applyNumberFormat="1" applyFont="1" applyFill="1" applyBorder="1" applyAlignment="1">
      <alignment vertical="center"/>
    </xf>
    <xf numFmtId="38" fontId="80" fillId="35" borderId="25" xfId="0" applyNumberFormat="1" applyFont="1" applyFill="1" applyBorder="1" applyAlignment="1">
      <alignment vertical="center"/>
    </xf>
    <xf numFmtId="38" fontId="80" fillId="35" borderId="66" xfId="0" applyNumberFormat="1" applyFont="1" applyFill="1" applyBorder="1" applyAlignment="1">
      <alignment vertical="center"/>
    </xf>
    <xf numFmtId="38" fontId="80" fillId="3" borderId="66" xfId="0" applyNumberFormat="1" applyFont="1" applyFill="1" applyBorder="1" applyAlignment="1">
      <alignment vertical="center"/>
    </xf>
    <xf numFmtId="38" fontId="80" fillId="3" borderId="23" xfId="0" applyNumberFormat="1" applyFont="1" applyFill="1" applyBorder="1" applyAlignment="1">
      <alignment vertical="center"/>
    </xf>
    <xf numFmtId="38" fontId="80" fillId="0" borderId="0" xfId="0" applyNumberFormat="1" applyFont="1" applyFill="1" applyBorder="1" applyAlignment="1" quotePrefix="1">
      <alignment vertical="center"/>
    </xf>
    <xf numFmtId="38" fontId="80" fillId="35" borderId="0" xfId="0" applyNumberFormat="1" applyFont="1" applyFill="1" applyBorder="1" applyAlignment="1">
      <alignment vertical="center"/>
    </xf>
    <xf numFmtId="38" fontId="80" fillId="35" borderId="17" xfId="0" applyNumberFormat="1" applyFont="1" applyFill="1" applyBorder="1" applyAlignment="1">
      <alignment vertical="center"/>
    </xf>
    <xf numFmtId="38" fontId="80" fillId="35" borderId="0" xfId="0" applyNumberFormat="1" applyFont="1" applyFill="1" applyBorder="1" applyAlignment="1">
      <alignment horizontal="centerContinuous" vertical="center"/>
    </xf>
    <xf numFmtId="38" fontId="80" fillId="3" borderId="18" xfId="0" applyNumberFormat="1" applyFont="1" applyFill="1" applyBorder="1" applyAlignment="1">
      <alignment horizontal="centerContinuous" vertical="center"/>
    </xf>
    <xf numFmtId="38" fontId="80" fillId="3" borderId="0" xfId="0" applyNumberFormat="1" applyFont="1" applyFill="1" applyBorder="1" applyAlignment="1">
      <alignment horizontal="centerContinuous" vertical="center"/>
    </xf>
    <xf numFmtId="38" fontId="81" fillId="3" borderId="0" xfId="0" applyNumberFormat="1" applyFont="1" applyFill="1" applyBorder="1" applyAlignment="1">
      <alignment vertical="center"/>
    </xf>
    <xf numFmtId="38" fontId="80" fillId="0" borderId="0" xfId="0" applyNumberFormat="1" applyFont="1" applyFill="1" applyBorder="1" applyAlignment="1">
      <alignment horizontal="center" vertical="center"/>
    </xf>
    <xf numFmtId="38" fontId="81" fillId="35" borderId="76" xfId="0" applyNumberFormat="1" applyFont="1" applyFill="1" applyBorder="1" applyAlignment="1">
      <alignment horizontal="center" vertical="center"/>
    </xf>
    <xf numFmtId="38" fontId="81" fillId="35" borderId="26" xfId="0" applyNumberFormat="1" applyFont="1" applyFill="1" applyBorder="1" applyAlignment="1">
      <alignment vertical="center"/>
    </xf>
    <xf numFmtId="38" fontId="81" fillId="35" borderId="28" xfId="0" applyNumberFormat="1" applyFont="1" applyFill="1" applyBorder="1" applyAlignment="1">
      <alignment horizontal="center" vertical="center"/>
    </xf>
    <xf numFmtId="38" fontId="81" fillId="35" borderId="37" xfId="0" applyNumberFormat="1" applyFont="1" applyFill="1" applyBorder="1" applyAlignment="1">
      <alignment horizontal="center" vertical="center"/>
    </xf>
    <xf numFmtId="38" fontId="81" fillId="3" borderId="76" xfId="0" applyNumberFormat="1" applyFont="1" applyFill="1" applyBorder="1" applyAlignment="1">
      <alignment horizontal="center" vertical="center"/>
    </xf>
    <xf numFmtId="38" fontId="81" fillId="3" borderId="26" xfId="0" applyNumberFormat="1" applyFont="1" applyFill="1" applyBorder="1" applyAlignment="1">
      <alignment horizontal="center" vertical="center"/>
    </xf>
    <xf numFmtId="38" fontId="81" fillId="3" borderId="24" xfId="0" applyNumberFormat="1" applyFont="1" applyFill="1" applyBorder="1" applyAlignment="1">
      <alignment horizontal="center" vertical="center"/>
    </xf>
    <xf numFmtId="38" fontId="80" fillId="35" borderId="77" xfId="0" applyNumberFormat="1" applyFont="1" applyFill="1" applyBorder="1" applyAlignment="1">
      <alignment vertical="center"/>
    </xf>
    <xf numFmtId="38" fontId="80" fillId="35" borderId="78" xfId="0" applyNumberFormat="1" applyFont="1" applyFill="1" applyBorder="1" applyAlignment="1">
      <alignment vertical="center"/>
    </xf>
    <xf numFmtId="38" fontId="83" fillId="0" borderId="0" xfId="0" applyNumberFormat="1" applyFont="1" applyFill="1" applyBorder="1" applyAlignment="1">
      <alignment vertical="center"/>
    </xf>
    <xf numFmtId="38" fontId="80" fillId="35" borderId="45" xfId="0" applyNumberFormat="1" applyFont="1" applyFill="1" applyBorder="1" applyAlignment="1">
      <alignment vertical="center"/>
    </xf>
    <xf numFmtId="38" fontId="80" fillId="35" borderId="79" xfId="0" applyNumberFormat="1" applyFont="1" applyFill="1" applyBorder="1" applyAlignment="1">
      <alignment vertical="center"/>
    </xf>
    <xf numFmtId="38" fontId="82" fillId="0" borderId="0" xfId="0" applyNumberFormat="1" applyFont="1" applyFill="1" applyBorder="1" applyAlignment="1">
      <alignment vertical="center"/>
    </xf>
    <xf numFmtId="38" fontId="84" fillId="0" borderId="0" xfId="0" applyNumberFormat="1" applyFont="1" applyFill="1" applyBorder="1" applyAlignment="1">
      <alignment vertical="center"/>
    </xf>
    <xf numFmtId="38" fontId="80" fillId="35" borderId="80" xfId="0" applyNumberFormat="1" applyFont="1" applyFill="1" applyBorder="1" applyAlignment="1">
      <alignment vertical="center"/>
    </xf>
    <xf numFmtId="38" fontId="80" fillId="35" borderId="81" xfId="0" applyNumberFormat="1" applyFont="1" applyFill="1" applyBorder="1" applyAlignment="1">
      <alignment vertical="center"/>
    </xf>
    <xf numFmtId="38" fontId="81" fillId="35" borderId="0" xfId="0" applyNumberFormat="1" applyFont="1" applyFill="1" applyBorder="1" applyAlignment="1">
      <alignment vertical="center"/>
    </xf>
    <xf numFmtId="38" fontId="81" fillId="35" borderId="17" xfId="0" applyNumberFormat="1" applyFont="1" applyFill="1" applyBorder="1" applyAlignment="1">
      <alignment vertical="center"/>
    </xf>
    <xf numFmtId="38" fontId="81" fillId="35" borderId="45" xfId="0" applyNumberFormat="1" applyFont="1" applyFill="1" applyBorder="1" applyAlignment="1">
      <alignment vertical="center"/>
    </xf>
    <xf numFmtId="38" fontId="81" fillId="35" borderId="79" xfId="0" applyNumberFormat="1" applyFont="1" applyFill="1" applyBorder="1" applyAlignment="1">
      <alignment vertical="center"/>
    </xf>
    <xf numFmtId="38" fontId="81" fillId="35" borderId="80" xfId="0" applyNumberFormat="1" applyFont="1" applyFill="1" applyBorder="1" applyAlignment="1">
      <alignment vertical="center"/>
    </xf>
    <xf numFmtId="180" fontId="81" fillId="0" borderId="0" xfId="0" applyNumberFormat="1" applyFont="1" applyFill="1" applyBorder="1" applyAlignment="1">
      <alignment vertical="center"/>
    </xf>
    <xf numFmtId="38" fontId="80" fillId="35" borderId="29" xfId="0" applyNumberFormat="1" applyFont="1" applyFill="1" applyBorder="1" applyAlignment="1">
      <alignment vertical="center"/>
    </xf>
    <xf numFmtId="38" fontId="80" fillId="35" borderId="30" xfId="0" applyNumberFormat="1" applyFont="1" applyFill="1" applyBorder="1" applyAlignment="1">
      <alignment vertical="center"/>
    </xf>
    <xf numFmtId="177" fontId="80" fillId="0" borderId="0" xfId="0" applyNumberFormat="1" applyFont="1" applyFill="1" applyBorder="1" applyAlignment="1">
      <alignment vertical="center"/>
    </xf>
    <xf numFmtId="176" fontId="80" fillId="35" borderId="82" xfId="0" applyNumberFormat="1" applyFont="1" applyFill="1" applyBorder="1" applyAlignment="1">
      <alignment horizontal="centerContinuous" vertical="center"/>
    </xf>
    <xf numFmtId="176" fontId="80" fillId="35" borderId="83" xfId="0" applyNumberFormat="1" applyFont="1" applyFill="1" applyBorder="1" applyAlignment="1">
      <alignment horizontal="centerContinuous" vertical="center"/>
    </xf>
    <xf numFmtId="176" fontId="80" fillId="35" borderId="84" xfId="0" applyNumberFormat="1" applyFont="1" applyFill="1" applyBorder="1" applyAlignment="1">
      <alignment horizontal="centerContinuous" vertical="center"/>
    </xf>
    <xf numFmtId="38" fontId="80" fillId="35" borderId="14" xfId="0" applyNumberFormat="1" applyFont="1" applyFill="1" applyBorder="1" applyAlignment="1">
      <alignment vertical="center"/>
    </xf>
    <xf numFmtId="38" fontId="80" fillId="35" borderId="15" xfId="0" applyNumberFormat="1" applyFont="1" applyFill="1" applyBorder="1" applyAlignment="1">
      <alignment vertical="center"/>
    </xf>
    <xf numFmtId="38" fontId="80" fillId="35" borderId="26" xfId="0" applyNumberFormat="1" applyFont="1" applyFill="1" applyBorder="1" applyAlignment="1">
      <alignment vertical="center"/>
    </xf>
    <xf numFmtId="38" fontId="80" fillId="35" borderId="27" xfId="0" applyNumberFormat="1" applyFont="1" applyFill="1" applyBorder="1" applyAlignment="1">
      <alignment vertical="center"/>
    </xf>
    <xf numFmtId="38" fontId="81" fillId="3" borderId="16" xfId="0" applyNumberFormat="1" applyFont="1" applyFill="1" applyBorder="1" applyAlignment="1">
      <alignment horizontal="center" vertical="center"/>
    </xf>
    <xf numFmtId="38" fontId="81" fillId="35" borderId="36" xfId="0" applyNumberFormat="1" applyFont="1" applyFill="1" applyBorder="1" applyAlignment="1">
      <alignment horizontal="center" vertical="center"/>
    </xf>
    <xf numFmtId="38" fontId="83" fillId="0" borderId="13" xfId="0" applyNumberFormat="1" applyFont="1" applyFill="1" applyBorder="1" applyAlignment="1">
      <alignment vertical="center"/>
    </xf>
    <xf numFmtId="38" fontId="82" fillId="0" borderId="13" xfId="0" applyNumberFormat="1" applyFont="1" applyFill="1" applyBorder="1" applyAlignment="1">
      <alignment vertical="center"/>
    </xf>
    <xf numFmtId="38" fontId="82" fillId="0" borderId="19" xfId="0" applyNumberFormat="1" applyFont="1" applyFill="1" applyBorder="1" applyAlignment="1">
      <alignment vertical="center"/>
    </xf>
    <xf numFmtId="38" fontId="82" fillId="0" borderId="45" xfId="0" applyNumberFormat="1" applyFont="1" applyFill="1" applyBorder="1" applyAlignment="1">
      <alignment vertical="center"/>
    </xf>
    <xf numFmtId="38" fontId="80" fillId="35" borderId="2" xfId="0" applyNumberFormat="1" applyFont="1" applyFill="1" applyBorder="1" applyAlignment="1">
      <alignment vertical="center"/>
    </xf>
    <xf numFmtId="38" fontId="80" fillId="35" borderId="34" xfId="0" applyNumberFormat="1" applyFont="1" applyFill="1" applyBorder="1" applyAlignment="1">
      <alignment vertical="center"/>
    </xf>
    <xf numFmtId="10" fontId="83" fillId="0" borderId="35" xfId="71" applyNumberFormat="1" applyFont="1" applyFill="1" applyBorder="1" applyAlignment="1">
      <alignment vertical="center"/>
    </xf>
    <xf numFmtId="182" fontId="80" fillId="0" borderId="0" xfId="71" applyNumberFormat="1" applyFont="1" applyFill="1" applyBorder="1" applyAlignment="1">
      <alignment vertical="center"/>
    </xf>
    <xf numFmtId="38" fontId="81" fillId="0" borderId="0" xfId="0" applyNumberFormat="1" applyFont="1" applyFill="1" applyBorder="1" applyAlignment="1" quotePrefix="1">
      <alignment vertical="center"/>
    </xf>
    <xf numFmtId="40" fontId="81" fillId="0" borderId="0" xfId="0" applyNumberFormat="1" applyFont="1" applyFill="1" applyBorder="1" applyAlignment="1">
      <alignment vertical="center"/>
    </xf>
    <xf numFmtId="10" fontId="76" fillId="0" borderId="0" xfId="71" applyNumberFormat="1" applyFont="1" applyFill="1" applyBorder="1" applyAlignment="1">
      <alignment vertical="center"/>
    </xf>
    <xf numFmtId="177" fontId="77" fillId="0" borderId="0" xfId="0" applyNumberFormat="1" applyFont="1" applyFill="1" applyBorder="1" applyAlignment="1">
      <alignment vertical="center"/>
    </xf>
    <xf numFmtId="3" fontId="81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/>
    </xf>
    <xf numFmtId="177" fontId="81" fillId="0" borderId="0" xfId="0" applyNumberFormat="1" applyFont="1" applyFill="1" applyBorder="1" applyAlignment="1">
      <alignment horizontal="right" vertical="center"/>
    </xf>
    <xf numFmtId="38" fontId="85" fillId="0" borderId="0" xfId="0" applyNumberFormat="1" applyFont="1" applyFill="1" applyBorder="1" applyAlignment="1">
      <alignment vertical="center"/>
    </xf>
    <xf numFmtId="38" fontId="81" fillId="35" borderId="0" xfId="0" applyNumberFormat="1" applyFont="1" applyFill="1" applyBorder="1" applyAlignment="1" quotePrefix="1">
      <alignment vertical="center"/>
    </xf>
    <xf numFmtId="38" fontId="80" fillId="35" borderId="85" xfId="0" applyNumberFormat="1" applyFont="1" applyFill="1" applyBorder="1" applyAlignment="1">
      <alignment vertical="center"/>
    </xf>
    <xf numFmtId="38" fontId="80" fillId="35" borderId="86" xfId="0" applyNumberFormat="1" applyFont="1" applyFill="1" applyBorder="1" applyAlignment="1">
      <alignment vertical="center"/>
    </xf>
    <xf numFmtId="38" fontId="80" fillId="0" borderId="85" xfId="0" applyNumberFormat="1" applyFont="1" applyFill="1" applyBorder="1" applyAlignment="1">
      <alignment vertical="center"/>
    </xf>
    <xf numFmtId="38" fontId="83" fillId="0" borderId="85" xfId="0" applyNumberFormat="1" applyFont="1" applyFill="1" applyBorder="1" applyAlignment="1">
      <alignment vertical="center"/>
    </xf>
    <xf numFmtId="183" fontId="81" fillId="0" borderId="0" xfId="0" applyNumberFormat="1" applyFont="1" applyFill="1" applyBorder="1" applyAlignment="1">
      <alignment vertical="center"/>
    </xf>
    <xf numFmtId="40" fontId="82" fillId="0" borderId="0" xfId="0" applyNumberFormat="1" applyFont="1" applyFill="1" applyBorder="1" applyAlignment="1">
      <alignment vertical="center"/>
    </xf>
    <xf numFmtId="183" fontId="81" fillId="0" borderId="0" xfId="0" applyNumberFormat="1" applyFont="1" applyFill="1" applyAlignment="1">
      <alignment/>
    </xf>
    <xf numFmtId="38" fontId="3" fillId="37" borderId="0" xfId="0" applyNumberFormat="1" applyFont="1" applyFill="1" applyBorder="1" applyAlignment="1">
      <alignment vertical="center"/>
    </xf>
    <xf numFmtId="38" fontId="76" fillId="37" borderId="0" xfId="0" applyNumberFormat="1" applyFont="1" applyFill="1" applyBorder="1" applyAlignment="1">
      <alignment vertical="center"/>
    </xf>
    <xf numFmtId="38" fontId="81" fillId="37" borderId="0" xfId="0" applyNumberFormat="1" applyFont="1" applyFill="1" applyBorder="1" applyAlignment="1">
      <alignment vertical="center"/>
    </xf>
    <xf numFmtId="177" fontId="81" fillId="37" borderId="0" xfId="0" applyNumberFormat="1" applyFont="1" applyFill="1" applyBorder="1" applyAlignment="1">
      <alignment vertical="center"/>
    </xf>
    <xf numFmtId="0" fontId="10" fillId="3" borderId="87" xfId="0" applyNumberFormat="1" applyFont="1" applyFill="1" applyBorder="1" applyAlignment="1">
      <alignment horizontal="centerContinuous" vertical="center"/>
    </xf>
    <xf numFmtId="38" fontId="10" fillId="3" borderId="88" xfId="0" applyNumberFormat="1" applyFont="1" applyFill="1" applyBorder="1" applyAlignment="1">
      <alignment horizontal="centerContinuous" vertical="center"/>
    </xf>
    <xf numFmtId="38" fontId="10" fillId="3" borderId="25" xfId="0" applyNumberFormat="1" applyFont="1" applyFill="1" applyBorder="1" applyAlignment="1">
      <alignment horizontal="centerContinuous" vertical="center"/>
    </xf>
    <xf numFmtId="38" fontId="10" fillId="3" borderId="89" xfId="0" applyNumberFormat="1" applyFont="1" applyFill="1" applyBorder="1" applyAlignment="1">
      <alignment horizontal="center" vertical="center"/>
    </xf>
    <xf numFmtId="38" fontId="10" fillId="3" borderId="81" xfId="0" applyNumberFormat="1" applyFont="1" applyFill="1" applyBorder="1" applyAlignment="1">
      <alignment horizontal="center" vertical="center"/>
    </xf>
    <xf numFmtId="38" fontId="3" fillId="3" borderId="19" xfId="0" applyNumberFormat="1" applyFont="1" applyFill="1" applyBorder="1" applyAlignment="1" quotePrefix="1">
      <alignment horizontal="center" vertical="center"/>
    </xf>
    <xf numFmtId="38" fontId="3" fillId="3" borderId="90" xfId="0" applyNumberFormat="1" applyFont="1" applyFill="1" applyBorder="1" applyAlignment="1" quotePrefix="1">
      <alignment horizontal="center" vertical="center"/>
    </xf>
    <xf numFmtId="38" fontId="3" fillId="3" borderId="79" xfId="0" applyNumberFormat="1" applyFont="1" applyFill="1" applyBorder="1" applyAlignment="1" quotePrefix="1">
      <alignment horizontal="center"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vertical="center"/>
    </xf>
    <xf numFmtId="38" fontId="10" fillId="3" borderId="33" xfId="0" applyNumberFormat="1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38" fontId="10" fillId="3" borderId="91" xfId="0" applyNumberFormat="1" applyFont="1" applyFill="1" applyBorder="1" applyAlignment="1">
      <alignment horizontal="center" vertical="center"/>
    </xf>
    <xf numFmtId="38" fontId="10" fillId="3" borderId="92" xfId="0" applyNumberFormat="1" applyFont="1" applyFill="1" applyBorder="1" applyAlignment="1">
      <alignment horizontal="center" vertical="center"/>
    </xf>
    <xf numFmtId="38" fontId="3" fillId="3" borderId="19" xfId="0" applyNumberFormat="1" applyFont="1" applyFill="1" applyBorder="1" applyAlignment="1">
      <alignment horizontal="center" vertical="center"/>
    </xf>
    <xf numFmtId="38" fontId="3" fillId="3" borderId="90" xfId="0" applyNumberFormat="1" applyFont="1" applyFill="1" applyBorder="1" applyAlignment="1">
      <alignment horizontal="center" vertical="center"/>
    </xf>
    <xf numFmtId="38" fontId="3" fillId="3" borderId="41" xfId="0" applyNumberFormat="1" applyFont="1" applyFill="1" applyBorder="1" applyAlignment="1">
      <alignment horizontal="center" vertical="center"/>
    </xf>
    <xf numFmtId="38" fontId="10" fillId="0" borderId="91" xfId="0" applyNumberFormat="1" applyFont="1" applyFill="1" applyBorder="1" applyAlignment="1">
      <alignment vertical="center" shrinkToFit="1"/>
    </xf>
    <xf numFmtId="38" fontId="10" fillId="0" borderId="93" xfId="0" applyNumberFormat="1" applyFont="1" applyFill="1" applyBorder="1" applyAlignment="1">
      <alignment vertical="center" shrinkToFit="1"/>
    </xf>
    <xf numFmtId="177" fontId="10" fillId="35" borderId="19" xfId="71" applyNumberFormat="1" applyFont="1" applyFill="1" applyBorder="1" applyAlignment="1">
      <alignment vertical="center" shrinkToFit="1"/>
    </xf>
    <xf numFmtId="177" fontId="10" fillId="35" borderId="90" xfId="71" applyNumberFormat="1" applyFont="1" applyFill="1" applyBorder="1" applyAlignment="1">
      <alignment vertical="center" shrinkToFit="1"/>
    </xf>
    <xf numFmtId="177" fontId="80" fillId="35" borderId="41" xfId="0" applyNumberFormat="1" applyFont="1" applyFill="1" applyBorder="1" applyAlignment="1">
      <alignment vertical="center" shrinkToFit="1"/>
    </xf>
    <xf numFmtId="38" fontId="3" fillId="0" borderId="91" xfId="0" applyNumberFormat="1" applyFont="1" applyFill="1" applyBorder="1" applyAlignment="1">
      <alignment vertical="center" shrinkToFit="1"/>
    </xf>
    <xf numFmtId="38" fontId="3" fillId="0" borderId="93" xfId="0" applyNumberFormat="1" applyFont="1" applyFill="1" applyBorder="1" applyAlignment="1">
      <alignment vertical="center" shrinkToFit="1"/>
    </xf>
    <xf numFmtId="177" fontId="10" fillId="35" borderId="35" xfId="0" applyNumberFormat="1" applyFont="1" applyFill="1" applyBorder="1" applyAlignment="1">
      <alignment vertical="center" shrinkToFit="1"/>
    </xf>
    <xf numFmtId="177" fontId="10" fillId="35" borderId="94" xfId="0" applyNumberFormat="1" applyFont="1" applyFill="1" applyBorder="1" applyAlignment="1">
      <alignment vertical="center" shrinkToFit="1"/>
    </xf>
    <xf numFmtId="177" fontId="80" fillId="35" borderId="34" xfId="0" applyNumberFormat="1" applyFont="1" applyFill="1" applyBorder="1" applyAlignment="1">
      <alignment vertical="center" shrinkToFit="1"/>
    </xf>
    <xf numFmtId="177" fontId="3" fillId="0" borderId="60" xfId="71" applyNumberFormat="1" applyFont="1" applyFill="1" applyBorder="1" applyAlignment="1">
      <alignment vertical="center" shrinkToFit="1"/>
    </xf>
    <xf numFmtId="177" fontId="3" fillId="0" borderId="0" xfId="71" applyNumberFormat="1" applyFont="1" applyFill="1" applyBorder="1" applyAlignment="1">
      <alignment vertical="center" shrinkToFit="1"/>
    </xf>
    <xf numFmtId="177" fontId="10" fillId="0" borderId="95" xfId="0" applyNumberFormat="1" applyFont="1" applyFill="1" applyBorder="1" applyAlignment="1">
      <alignment vertical="center" shrinkToFit="1"/>
    </xf>
    <xf numFmtId="177" fontId="10" fillId="0" borderId="96" xfId="0" applyNumberFormat="1" applyFont="1" applyFill="1" applyBorder="1" applyAlignment="1">
      <alignment vertical="center" shrinkToFit="1"/>
    </xf>
    <xf numFmtId="177" fontId="80" fillId="0" borderId="61" xfId="0" applyNumberFormat="1" applyFont="1" applyFill="1" applyBorder="1" applyAlignment="1">
      <alignment vertical="center" shrinkToFit="1"/>
    </xf>
    <xf numFmtId="3" fontId="3" fillId="0" borderId="65" xfId="0" applyNumberFormat="1" applyFont="1" applyFill="1" applyBorder="1" applyAlignment="1">
      <alignment vertical="center" shrinkToFit="1"/>
    </xf>
    <xf numFmtId="3" fontId="3" fillId="0" borderId="97" xfId="0" applyNumberFormat="1" applyFont="1" applyFill="1" applyBorder="1" applyAlignment="1">
      <alignment vertical="center" shrinkToFit="1"/>
    </xf>
    <xf numFmtId="38" fontId="3" fillId="0" borderId="25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70" xfId="0" applyNumberFormat="1" applyFont="1" applyFill="1" applyBorder="1" applyAlignment="1">
      <alignment vertical="center" shrinkToFit="1"/>
    </xf>
    <xf numFmtId="3" fontId="3" fillId="0" borderId="98" xfId="0" applyNumberFormat="1" applyFont="1" applyFill="1" applyBorder="1" applyAlignment="1">
      <alignment vertical="center" shrinkToFit="1"/>
    </xf>
    <xf numFmtId="38" fontId="3" fillId="0" borderId="47" xfId="0" applyNumberFormat="1" applyFont="1" applyFill="1" applyBorder="1" applyAlignment="1">
      <alignment vertical="center" shrinkToFit="1"/>
    </xf>
    <xf numFmtId="3" fontId="3" fillId="0" borderId="13" xfId="0" applyNumberFormat="1" applyFont="1" applyFill="1" applyBorder="1" applyAlignment="1">
      <alignment vertical="center" shrinkToFit="1"/>
    </xf>
    <xf numFmtId="3" fontId="3" fillId="0" borderId="91" xfId="0" applyNumberFormat="1" applyFont="1" applyFill="1" applyBorder="1" applyAlignment="1">
      <alignment vertical="center" shrinkToFit="1"/>
    </xf>
    <xf numFmtId="38" fontId="3" fillId="0" borderId="17" xfId="0" applyNumberFormat="1" applyFont="1" applyFill="1" applyBorder="1" applyAlignment="1">
      <alignment vertical="center" shrinkToFit="1"/>
    </xf>
    <xf numFmtId="38" fontId="78" fillId="0" borderId="99" xfId="0" applyNumberFormat="1" applyFont="1" applyFill="1" applyBorder="1" applyAlignment="1">
      <alignment vertical="center"/>
    </xf>
    <xf numFmtId="177" fontId="78" fillId="0" borderId="99" xfId="71" applyNumberFormat="1" applyFont="1" applyFill="1" applyBorder="1" applyAlignment="1">
      <alignment vertical="center"/>
    </xf>
    <xf numFmtId="177" fontId="10" fillId="0" borderId="100" xfId="71" applyNumberFormat="1" applyFont="1" applyFill="1" applyBorder="1" applyAlignment="1">
      <alignment vertical="center"/>
    </xf>
    <xf numFmtId="177" fontId="78" fillId="0" borderId="101" xfId="71" applyNumberFormat="1" applyFont="1" applyFill="1" applyBorder="1" applyAlignment="1">
      <alignment vertical="center"/>
    </xf>
    <xf numFmtId="177" fontId="10" fillId="0" borderId="99" xfId="71" applyNumberFormat="1" applyFont="1" applyFill="1" applyBorder="1" applyAlignment="1">
      <alignment vertical="center"/>
    </xf>
    <xf numFmtId="38" fontId="10" fillId="34" borderId="102" xfId="0" applyNumberFormat="1" applyFont="1" applyFill="1" applyBorder="1" applyAlignment="1">
      <alignment horizontal="center" vertical="center"/>
    </xf>
    <xf numFmtId="38" fontId="3" fillId="3" borderId="103" xfId="0" applyNumberFormat="1" applyFont="1" applyFill="1" applyBorder="1" applyAlignment="1" quotePrefix="1">
      <alignment horizontal="center" vertical="center"/>
    </xf>
    <xf numFmtId="38" fontId="74" fillId="0" borderId="102" xfId="0" applyNumberFormat="1" applyFont="1" applyFill="1" applyBorder="1" applyAlignment="1">
      <alignment vertical="center"/>
    </xf>
    <xf numFmtId="38" fontId="74" fillId="0" borderId="35" xfId="0" applyNumberFormat="1" applyFont="1" applyFill="1" applyBorder="1" applyAlignment="1">
      <alignment vertical="center"/>
    </xf>
    <xf numFmtId="38" fontId="74" fillId="0" borderId="104" xfId="0" applyNumberFormat="1" applyFont="1" applyFill="1" applyBorder="1" applyAlignment="1">
      <alignment vertical="center"/>
    </xf>
    <xf numFmtId="177" fontId="78" fillId="0" borderId="19" xfId="71" applyNumberFormat="1" applyFont="1" applyFill="1" applyBorder="1" applyAlignment="1">
      <alignment vertical="center"/>
    </xf>
    <xf numFmtId="177" fontId="10" fillId="0" borderId="42" xfId="71" applyNumberFormat="1" applyFont="1" applyFill="1" applyBorder="1" applyAlignment="1">
      <alignment vertical="center"/>
    </xf>
    <xf numFmtId="177" fontId="78" fillId="0" borderId="45" xfId="71" applyNumberFormat="1" applyFont="1" applyFill="1" applyBorder="1" applyAlignment="1">
      <alignment vertical="center"/>
    </xf>
    <xf numFmtId="177" fontId="10" fillId="0" borderId="19" xfId="71" applyNumberFormat="1" applyFont="1" applyFill="1" applyBorder="1" applyAlignment="1">
      <alignment vertical="center"/>
    </xf>
    <xf numFmtId="38" fontId="3" fillId="35" borderId="79" xfId="0" applyNumberFormat="1" applyFont="1" applyFill="1" applyBorder="1" applyAlignment="1">
      <alignment vertical="center"/>
    </xf>
    <xf numFmtId="38" fontId="3" fillId="35" borderId="45" xfId="0" applyNumberFormat="1" applyFont="1" applyFill="1" applyBorder="1" applyAlignment="1">
      <alignment horizontal="left" vertical="center"/>
    </xf>
    <xf numFmtId="177" fontId="74" fillId="0" borderId="19" xfId="71" applyNumberFormat="1" applyFont="1" applyFill="1" applyBorder="1" applyAlignment="1">
      <alignment vertical="center"/>
    </xf>
    <xf numFmtId="177" fontId="3" fillId="0" borderId="42" xfId="71" applyNumberFormat="1" applyFont="1" applyFill="1" applyBorder="1" applyAlignment="1">
      <alignment vertical="center"/>
    </xf>
    <xf numFmtId="177" fontId="74" fillId="0" borderId="45" xfId="71" applyNumberFormat="1" applyFont="1" applyFill="1" applyBorder="1" applyAlignment="1">
      <alignment vertical="center"/>
    </xf>
    <xf numFmtId="177" fontId="3" fillId="0" borderId="19" xfId="71" applyNumberFormat="1" applyFont="1" applyFill="1" applyBorder="1" applyAlignment="1">
      <alignment vertical="center"/>
    </xf>
    <xf numFmtId="38" fontId="74" fillId="0" borderId="20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horizontal="center" vertical="center"/>
    </xf>
    <xf numFmtId="38" fontId="10" fillId="34" borderId="105" xfId="0" applyNumberFormat="1" applyFont="1" applyFill="1" applyBorder="1" applyAlignment="1">
      <alignment horizontal="center" vertical="center"/>
    </xf>
    <xf numFmtId="177" fontId="74" fillId="0" borderId="35" xfId="71" applyNumberFormat="1" applyFont="1" applyFill="1" applyBorder="1" applyAlignment="1">
      <alignment vertical="center"/>
    </xf>
    <xf numFmtId="177" fontId="74" fillId="38" borderId="106" xfId="71" applyNumberFormat="1" applyFont="1" applyFill="1" applyBorder="1" applyAlignment="1">
      <alignment vertical="center" shrinkToFit="1"/>
    </xf>
    <xf numFmtId="177" fontId="3" fillId="38" borderId="0" xfId="71" applyNumberFormat="1" applyFont="1" applyFill="1" applyBorder="1" applyAlignment="1">
      <alignment vertical="center"/>
    </xf>
    <xf numFmtId="177" fontId="8" fillId="38" borderId="0" xfId="71" applyNumberFormat="1" applyFont="1" applyFill="1" applyBorder="1" applyAlignment="1">
      <alignment vertical="center"/>
    </xf>
    <xf numFmtId="177" fontId="74" fillId="38" borderId="107" xfId="71" applyNumberFormat="1" applyFont="1" applyFill="1" applyBorder="1" applyAlignment="1">
      <alignment vertical="center" shrinkToFit="1"/>
    </xf>
    <xf numFmtId="38" fontId="3" fillId="35" borderId="2" xfId="0" applyNumberFormat="1" applyFont="1" applyFill="1" applyBorder="1" applyAlignment="1">
      <alignment horizontal="left" vertical="center"/>
    </xf>
    <xf numFmtId="38" fontId="3" fillId="35" borderId="34" xfId="0" applyNumberFormat="1" applyFont="1" applyFill="1" applyBorder="1" applyAlignment="1">
      <alignment vertical="center"/>
    </xf>
    <xf numFmtId="38" fontId="3" fillId="0" borderId="59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/>
    </xf>
    <xf numFmtId="10" fontId="7" fillId="0" borderId="0" xfId="71" applyNumberFormat="1" applyFont="1" applyFill="1" applyBorder="1" applyAlignment="1">
      <alignment vertical="center"/>
    </xf>
    <xf numFmtId="38" fontId="74" fillId="0" borderId="99" xfId="0" applyNumberFormat="1" applyFont="1" applyFill="1" applyBorder="1" applyAlignment="1">
      <alignment vertical="center"/>
    </xf>
    <xf numFmtId="38" fontId="74" fillId="0" borderId="108" xfId="0" applyNumberFormat="1" applyFont="1" applyFill="1" applyBorder="1" applyAlignment="1">
      <alignment vertical="center"/>
    </xf>
    <xf numFmtId="205" fontId="74" fillId="0" borderId="0" xfId="0" applyNumberFormat="1" applyFont="1" applyFill="1" applyBorder="1" applyAlignment="1">
      <alignment vertical="center" shrinkToFit="1"/>
    </xf>
    <xf numFmtId="205" fontId="74" fillId="0" borderId="0" xfId="0" applyNumberFormat="1" applyFont="1" applyFill="1" applyBorder="1" applyAlignment="1">
      <alignment vertical="center"/>
    </xf>
    <xf numFmtId="38" fontId="10" fillId="38" borderId="0" xfId="0" applyNumberFormat="1" applyFont="1" applyFill="1" applyBorder="1" applyAlignment="1">
      <alignment horizontal="left" vertical="center"/>
    </xf>
    <xf numFmtId="38" fontId="10" fillId="0" borderId="109" xfId="0" applyNumberFormat="1" applyFont="1" applyFill="1" applyBorder="1" applyAlignment="1">
      <alignment vertical="center" shrinkToFit="1"/>
    </xf>
    <xf numFmtId="38" fontId="10" fillId="0" borderId="110" xfId="0" applyNumberFormat="1" applyFont="1" applyFill="1" applyBorder="1" applyAlignment="1">
      <alignment vertical="center" shrinkToFit="1"/>
    </xf>
    <xf numFmtId="38" fontId="80" fillId="0" borderId="111" xfId="0" applyNumberFormat="1" applyFont="1" applyFill="1" applyBorder="1" applyAlignment="1">
      <alignment vertical="center" shrinkToFit="1"/>
    </xf>
    <xf numFmtId="177" fontId="10" fillId="0" borderId="59" xfId="0" applyNumberFormat="1" applyFont="1" applyFill="1" applyBorder="1" applyAlignment="1">
      <alignment vertical="center"/>
    </xf>
    <xf numFmtId="178" fontId="10" fillId="0" borderId="49" xfId="0" applyNumberFormat="1" applyFont="1" applyFill="1" applyBorder="1" applyAlignment="1">
      <alignment vertical="center" shrinkToFit="1"/>
    </xf>
    <xf numFmtId="178" fontId="10" fillId="0" borderId="50" xfId="0" applyNumberFormat="1" applyFont="1" applyFill="1" applyBorder="1" applyAlignment="1">
      <alignment vertical="center" shrinkToFit="1"/>
    </xf>
    <xf numFmtId="177" fontId="78" fillId="38" borderId="2" xfId="0" applyNumberFormat="1" applyFont="1" applyFill="1" applyBorder="1" applyAlignment="1">
      <alignment vertical="center"/>
    </xf>
    <xf numFmtId="178" fontId="10" fillId="0" borderId="51" xfId="0" applyNumberFormat="1" applyFont="1" applyFill="1" applyBorder="1" applyAlignment="1">
      <alignment vertical="center" shrinkToFit="1"/>
    </xf>
    <xf numFmtId="177" fontId="10" fillId="0" borderId="35" xfId="0" applyNumberFormat="1" applyFont="1" applyFill="1" applyBorder="1" applyAlignment="1">
      <alignment vertical="center" shrinkToFit="1"/>
    </xf>
    <xf numFmtId="177" fontId="10" fillId="0" borderId="94" xfId="0" applyNumberFormat="1" applyFont="1" applyFill="1" applyBorder="1" applyAlignment="1">
      <alignment vertical="center" shrinkToFit="1"/>
    </xf>
    <xf numFmtId="177" fontId="78" fillId="38" borderId="34" xfId="0" applyNumberFormat="1" applyFont="1" applyFill="1" applyBorder="1" applyAlignment="1">
      <alignment vertical="center" shrinkToFit="1"/>
    </xf>
    <xf numFmtId="177" fontId="78" fillId="38" borderId="65" xfId="71" applyNumberFormat="1" applyFont="1" applyFill="1" applyBorder="1" applyAlignment="1">
      <alignment vertical="center" shrinkToFit="1"/>
    </xf>
    <xf numFmtId="177" fontId="78" fillId="38" borderId="66" xfId="71" applyNumberFormat="1" applyFont="1" applyFill="1" applyBorder="1" applyAlignment="1">
      <alignment vertical="center" shrinkToFit="1"/>
    </xf>
    <xf numFmtId="178" fontId="78" fillId="38" borderId="106" xfId="71" applyNumberFormat="1" applyFont="1" applyFill="1" applyBorder="1" applyAlignment="1">
      <alignment vertical="center" shrinkToFit="1"/>
    </xf>
    <xf numFmtId="178" fontId="78" fillId="38" borderId="112" xfId="71" applyNumberFormat="1" applyFont="1" applyFill="1" applyBorder="1" applyAlignment="1">
      <alignment vertical="center" shrinkToFit="1"/>
    </xf>
    <xf numFmtId="177" fontId="78" fillId="38" borderId="23" xfId="71" applyNumberFormat="1" applyFont="1" applyFill="1" applyBorder="1" applyAlignment="1">
      <alignment vertical="center" shrinkToFit="1"/>
    </xf>
    <xf numFmtId="177" fontId="78" fillId="38" borderId="67" xfId="71" applyNumberFormat="1" applyFont="1" applyFill="1" applyBorder="1" applyAlignment="1">
      <alignment vertical="center" shrinkToFit="1"/>
    </xf>
    <xf numFmtId="177" fontId="78" fillId="38" borderId="35" xfId="71" applyNumberFormat="1" applyFont="1" applyFill="1" applyBorder="1" applyAlignment="1">
      <alignment vertical="center" shrinkToFit="1"/>
    </xf>
    <xf numFmtId="177" fontId="78" fillId="38" borderId="59" xfId="71" applyNumberFormat="1" applyFont="1" applyFill="1" applyBorder="1" applyAlignment="1">
      <alignment vertical="center" shrinkToFit="1"/>
    </xf>
    <xf numFmtId="178" fontId="78" fillId="38" borderId="107" xfId="71" applyNumberFormat="1" applyFont="1" applyFill="1" applyBorder="1" applyAlignment="1">
      <alignment vertical="center" shrinkToFit="1"/>
    </xf>
    <xf numFmtId="178" fontId="78" fillId="38" borderId="113" xfId="71" applyNumberFormat="1" applyFont="1" applyFill="1" applyBorder="1" applyAlignment="1">
      <alignment vertical="center" shrinkToFit="1"/>
    </xf>
    <xf numFmtId="177" fontId="78" fillId="38" borderId="2" xfId="71" applyNumberFormat="1" applyFont="1" applyFill="1" applyBorder="1" applyAlignment="1">
      <alignment vertical="center" shrinkToFit="1"/>
    </xf>
    <xf numFmtId="177" fontId="78" fillId="38" borderId="49" xfId="71" applyNumberFormat="1" applyFont="1" applyFill="1" applyBorder="1" applyAlignment="1">
      <alignment vertical="center" shrinkToFit="1"/>
    </xf>
    <xf numFmtId="177" fontId="10" fillId="38" borderId="65" xfId="71" applyNumberFormat="1" applyFont="1" applyFill="1" applyBorder="1" applyAlignment="1">
      <alignment vertical="center"/>
    </xf>
    <xf numFmtId="177" fontId="10" fillId="38" borderId="97" xfId="71" applyNumberFormat="1" applyFont="1" applyFill="1" applyBorder="1" applyAlignment="1">
      <alignment vertical="center"/>
    </xf>
    <xf numFmtId="177" fontId="10" fillId="38" borderId="64" xfId="71" applyNumberFormat="1" applyFont="1" applyFill="1" applyBorder="1" applyAlignment="1">
      <alignment vertical="center"/>
    </xf>
    <xf numFmtId="177" fontId="10" fillId="38" borderId="35" xfId="71" applyNumberFormat="1" applyFont="1" applyFill="1" applyBorder="1" applyAlignment="1">
      <alignment vertical="center"/>
    </xf>
    <xf numFmtId="177" fontId="10" fillId="38" borderId="94" xfId="71" applyNumberFormat="1" applyFont="1" applyFill="1" applyBorder="1" applyAlignment="1">
      <alignment vertical="center"/>
    </xf>
    <xf numFmtId="177" fontId="10" fillId="38" borderId="48" xfId="71" applyNumberFormat="1" applyFont="1" applyFill="1" applyBorder="1" applyAlignment="1">
      <alignment vertical="center"/>
    </xf>
    <xf numFmtId="177" fontId="74" fillId="0" borderId="99" xfId="71" applyNumberFormat="1" applyFont="1" applyFill="1" applyBorder="1" applyAlignment="1">
      <alignment vertical="center"/>
    </xf>
    <xf numFmtId="177" fontId="74" fillId="0" borderId="20" xfId="71" applyNumberFormat="1" applyFont="1" applyFill="1" applyBorder="1" applyAlignment="1">
      <alignment vertical="center"/>
    </xf>
    <xf numFmtId="177" fontId="74" fillId="0" borderId="108" xfId="71" applyNumberFormat="1" applyFont="1" applyFill="1" applyBorder="1" applyAlignment="1">
      <alignment vertical="center"/>
    </xf>
    <xf numFmtId="177" fontId="74" fillId="0" borderId="114" xfId="71" applyNumberFormat="1" applyFont="1" applyFill="1" applyBorder="1" applyAlignment="1">
      <alignment vertical="center"/>
    </xf>
    <xf numFmtId="177" fontId="74" fillId="0" borderId="115" xfId="71" applyNumberFormat="1" applyFont="1" applyFill="1" applyBorder="1" applyAlignment="1">
      <alignment vertical="center"/>
    </xf>
    <xf numFmtId="177" fontId="74" fillId="0" borderId="102" xfId="71" applyNumberFormat="1" applyFont="1" applyFill="1" applyBorder="1" applyAlignment="1">
      <alignment vertical="center"/>
    </xf>
    <xf numFmtId="177" fontId="74" fillId="0" borderId="116" xfId="71" applyNumberFormat="1" applyFont="1" applyFill="1" applyBorder="1" applyAlignment="1">
      <alignment vertical="center"/>
    </xf>
    <xf numFmtId="177" fontId="74" fillId="0" borderId="105" xfId="71" applyNumberFormat="1" applyFont="1" applyFill="1" applyBorder="1" applyAlignment="1">
      <alignment vertical="center"/>
    </xf>
    <xf numFmtId="38" fontId="10" fillId="3" borderId="103" xfId="0" applyNumberFormat="1" applyFont="1" applyFill="1" applyBorder="1" applyAlignment="1" quotePrefix="1">
      <alignment horizontal="center" vertical="center"/>
    </xf>
    <xf numFmtId="38" fontId="10" fillId="0" borderId="100" xfId="0" applyNumberFormat="1" applyFont="1" applyFill="1" applyBorder="1" applyAlignment="1">
      <alignment vertical="center"/>
    </xf>
    <xf numFmtId="38" fontId="78" fillId="0" borderId="101" xfId="0" applyNumberFormat="1" applyFont="1" applyFill="1" applyBorder="1" applyAlignment="1">
      <alignment vertical="center"/>
    </xf>
    <xf numFmtId="38" fontId="10" fillId="0" borderId="99" xfId="0" applyNumberFormat="1" applyFont="1" applyFill="1" applyBorder="1" applyAlignment="1">
      <alignment vertical="center"/>
    </xf>
    <xf numFmtId="3" fontId="26" fillId="35" borderId="117" xfId="0" applyNumberFormat="1" applyFont="1" applyFill="1" applyBorder="1" applyAlignment="1">
      <alignment horizontal="center" vertical="center"/>
    </xf>
    <xf numFmtId="38" fontId="81" fillId="35" borderId="118" xfId="0" applyNumberFormat="1" applyFont="1" applyFill="1" applyBorder="1" applyAlignment="1" quotePrefix="1">
      <alignment vertical="center"/>
    </xf>
    <xf numFmtId="38" fontId="80" fillId="35" borderId="111" xfId="0" applyNumberFormat="1" applyFont="1" applyFill="1" applyBorder="1" applyAlignment="1">
      <alignment vertical="center"/>
    </xf>
    <xf numFmtId="38" fontId="80" fillId="35" borderId="119" xfId="0" applyNumberFormat="1" applyFont="1" applyFill="1" applyBorder="1" applyAlignment="1">
      <alignment vertical="center"/>
    </xf>
    <xf numFmtId="38" fontId="80" fillId="35" borderId="120" xfId="0" applyNumberFormat="1" applyFont="1" applyFill="1" applyBorder="1" applyAlignment="1">
      <alignment vertical="center"/>
    </xf>
    <xf numFmtId="38" fontId="80" fillId="0" borderId="119" xfId="0" applyNumberFormat="1" applyFont="1" applyFill="1" applyBorder="1" applyAlignment="1">
      <alignment vertical="center"/>
    </xf>
    <xf numFmtId="38" fontId="81" fillId="35" borderId="121" xfId="0" applyNumberFormat="1" applyFont="1" applyFill="1" applyBorder="1" applyAlignment="1" quotePrefix="1">
      <alignment vertical="center"/>
    </xf>
    <xf numFmtId="38" fontId="81" fillId="35" borderId="122" xfId="0" applyNumberFormat="1" applyFont="1" applyFill="1" applyBorder="1" applyAlignment="1">
      <alignment vertical="center"/>
    </xf>
    <xf numFmtId="38" fontId="81" fillId="0" borderId="121" xfId="0" applyNumberFormat="1" applyFont="1" applyFill="1" applyBorder="1" applyAlignment="1">
      <alignment vertical="center"/>
    </xf>
    <xf numFmtId="38" fontId="80" fillId="35" borderId="123" xfId="0" applyNumberFormat="1" applyFont="1" applyFill="1" applyBorder="1" applyAlignment="1" quotePrefix="1">
      <alignment vertical="center"/>
    </xf>
    <xf numFmtId="38" fontId="81" fillId="35" borderId="124" xfId="0" applyNumberFormat="1" applyFont="1" applyFill="1" applyBorder="1" applyAlignment="1">
      <alignment vertical="center"/>
    </xf>
    <xf numFmtId="38" fontId="81" fillId="0" borderId="123" xfId="0" applyNumberFormat="1" applyFont="1" applyFill="1" applyBorder="1" applyAlignment="1">
      <alignment vertical="center"/>
    </xf>
    <xf numFmtId="38" fontId="80" fillId="35" borderId="125" xfId="0" applyNumberFormat="1" applyFont="1" applyFill="1" applyBorder="1" applyAlignment="1" quotePrefix="1">
      <alignment vertical="center"/>
    </xf>
    <xf numFmtId="38" fontId="81" fillId="35" borderId="126" xfId="0" applyNumberFormat="1" applyFont="1" applyFill="1" applyBorder="1" applyAlignment="1">
      <alignment vertical="center"/>
    </xf>
    <xf numFmtId="38" fontId="81" fillId="0" borderId="125" xfId="0" applyNumberFormat="1" applyFont="1" applyFill="1" applyBorder="1" applyAlignment="1">
      <alignment vertical="center"/>
    </xf>
    <xf numFmtId="38" fontId="10" fillId="3" borderId="12" xfId="0" applyNumberFormat="1" applyFont="1" applyFill="1" applyBorder="1" applyAlignment="1">
      <alignment horizontal="center" vertical="center"/>
    </xf>
    <xf numFmtId="38" fontId="3" fillId="35" borderId="24" xfId="0" applyNumberFormat="1" applyFont="1" applyFill="1" applyBorder="1" applyAlignment="1">
      <alignment horizontal="center" vertical="center"/>
    </xf>
    <xf numFmtId="38" fontId="3" fillId="35" borderId="127" xfId="0" applyNumberFormat="1" applyFont="1" applyFill="1" applyBorder="1" applyAlignment="1">
      <alignment horizontal="center" vertical="center"/>
    </xf>
    <xf numFmtId="38" fontId="80" fillId="35" borderId="33" xfId="0" applyNumberFormat="1" applyFont="1" applyFill="1" applyBorder="1" applyAlignment="1">
      <alignment vertical="center"/>
    </xf>
    <xf numFmtId="177" fontId="80" fillId="38" borderId="49" xfId="0" applyNumberFormat="1" applyFont="1" applyFill="1" applyBorder="1" applyAlignment="1">
      <alignment vertical="center"/>
    </xf>
    <xf numFmtId="177" fontId="80" fillId="38" borderId="43" xfId="0" applyNumberFormat="1" applyFont="1" applyFill="1" applyBorder="1" applyAlignment="1">
      <alignment vertical="center"/>
    </xf>
    <xf numFmtId="177" fontId="80" fillId="38" borderId="38" xfId="0" applyNumberFormat="1" applyFont="1" applyFill="1" applyBorder="1" applyAlignment="1">
      <alignment vertical="center"/>
    </xf>
    <xf numFmtId="177" fontId="80" fillId="38" borderId="128" xfId="0" applyNumberFormat="1" applyFont="1" applyFill="1" applyBorder="1" applyAlignment="1">
      <alignment vertical="center"/>
    </xf>
    <xf numFmtId="177" fontId="81" fillId="38" borderId="38" xfId="0" applyNumberFormat="1" applyFont="1" applyFill="1" applyBorder="1" applyAlignment="1">
      <alignment vertical="center"/>
    </xf>
    <xf numFmtId="177" fontId="80" fillId="38" borderId="129" xfId="0" applyNumberFormat="1" applyFont="1" applyFill="1" applyBorder="1" applyAlignment="1">
      <alignment vertical="center"/>
    </xf>
    <xf numFmtId="177" fontId="80" fillId="38" borderId="130" xfId="0" applyNumberFormat="1" applyFont="1" applyFill="1" applyBorder="1" applyAlignment="1">
      <alignment vertical="center"/>
    </xf>
    <xf numFmtId="177" fontId="80" fillId="38" borderId="107" xfId="0" applyNumberFormat="1" applyFont="1" applyFill="1" applyBorder="1" applyAlignment="1">
      <alignment vertical="center"/>
    </xf>
    <xf numFmtId="177" fontId="80" fillId="38" borderId="131" xfId="0" applyNumberFormat="1" applyFont="1" applyFill="1" applyBorder="1" applyAlignment="1">
      <alignment vertical="center"/>
    </xf>
    <xf numFmtId="177" fontId="80" fillId="38" borderId="132" xfId="0" applyNumberFormat="1" applyFont="1" applyFill="1" applyBorder="1" applyAlignment="1">
      <alignment vertical="center"/>
    </xf>
    <xf numFmtId="177" fontId="80" fillId="38" borderId="133" xfId="0" applyNumberFormat="1" applyFont="1" applyFill="1" applyBorder="1" applyAlignment="1">
      <alignment vertical="center"/>
    </xf>
    <xf numFmtId="177" fontId="81" fillId="38" borderId="132" xfId="0" applyNumberFormat="1" applyFont="1" applyFill="1" applyBorder="1" applyAlignment="1">
      <alignment vertical="center"/>
    </xf>
    <xf numFmtId="177" fontId="80" fillId="38" borderId="134" xfId="0" applyNumberFormat="1" applyFont="1" applyFill="1" applyBorder="1" applyAlignment="1">
      <alignment vertical="center"/>
    </xf>
    <xf numFmtId="177" fontId="80" fillId="38" borderId="135" xfId="0" applyNumberFormat="1" applyFont="1" applyFill="1" applyBorder="1" applyAlignment="1">
      <alignment vertical="center"/>
    </xf>
    <xf numFmtId="38" fontId="83" fillId="0" borderId="18" xfId="0" applyNumberFormat="1" applyFont="1" applyFill="1" applyBorder="1" applyAlignment="1">
      <alignment vertical="center"/>
    </xf>
    <xf numFmtId="177" fontId="83" fillId="0" borderId="38" xfId="0" applyNumberFormat="1" applyFont="1" applyFill="1" applyBorder="1" applyAlignment="1">
      <alignment vertical="center"/>
    </xf>
    <xf numFmtId="177" fontId="83" fillId="0" borderId="39" xfId="0" applyNumberFormat="1" applyFont="1" applyFill="1" applyBorder="1" applyAlignment="1">
      <alignment vertical="center"/>
    </xf>
    <xf numFmtId="177" fontId="83" fillId="0" borderId="40" xfId="0" applyNumberFormat="1" applyFont="1" applyFill="1" applyBorder="1" applyAlignment="1">
      <alignment vertical="center"/>
    </xf>
    <xf numFmtId="38" fontId="83" fillId="0" borderId="136" xfId="0" applyNumberFormat="1" applyFont="1" applyFill="1" applyBorder="1" applyAlignment="1">
      <alignment vertical="center"/>
    </xf>
    <xf numFmtId="38" fontId="82" fillId="0" borderId="18" xfId="0" applyNumberFormat="1" applyFont="1" applyFill="1" applyBorder="1" applyAlignment="1">
      <alignment vertical="center"/>
    </xf>
    <xf numFmtId="177" fontId="82" fillId="0" borderId="38" xfId="0" applyNumberFormat="1" applyFont="1" applyFill="1" applyBorder="1" applyAlignment="1">
      <alignment vertical="center"/>
    </xf>
    <xf numFmtId="177" fontId="82" fillId="0" borderId="39" xfId="0" applyNumberFormat="1" applyFont="1" applyFill="1" applyBorder="1" applyAlignment="1">
      <alignment vertical="center"/>
    </xf>
    <xf numFmtId="177" fontId="82" fillId="0" borderId="40" xfId="0" applyNumberFormat="1" applyFont="1" applyFill="1" applyBorder="1" applyAlignment="1">
      <alignment vertical="center"/>
    </xf>
    <xf numFmtId="38" fontId="82" fillId="0" borderId="42" xfId="0" applyNumberFormat="1" applyFont="1" applyFill="1" applyBorder="1" applyAlignment="1">
      <alignment vertical="center"/>
    </xf>
    <xf numFmtId="177" fontId="82" fillId="0" borderId="43" xfId="0" applyNumberFormat="1" applyFont="1" applyFill="1" applyBorder="1" applyAlignment="1">
      <alignment vertical="center"/>
    </xf>
    <xf numFmtId="177" fontId="82" fillId="0" borderId="44" xfId="0" applyNumberFormat="1" applyFont="1" applyFill="1" applyBorder="1" applyAlignment="1">
      <alignment vertical="center"/>
    </xf>
    <xf numFmtId="177" fontId="82" fillId="0" borderId="46" xfId="0" applyNumberFormat="1" applyFont="1" applyFill="1" applyBorder="1" applyAlignment="1">
      <alignment vertical="center"/>
    </xf>
    <xf numFmtId="3" fontId="82" fillId="0" borderId="13" xfId="0" applyNumberFormat="1" applyFont="1" applyFill="1" applyBorder="1" applyAlignment="1">
      <alignment vertical="center"/>
    </xf>
    <xf numFmtId="3" fontId="83" fillId="0" borderId="13" xfId="0" applyNumberFormat="1" applyFont="1" applyFill="1" applyBorder="1" applyAlignment="1">
      <alignment vertical="center"/>
    </xf>
    <xf numFmtId="10" fontId="10" fillId="0" borderId="20" xfId="71" applyNumberFormat="1" applyFont="1" applyFill="1" applyBorder="1" applyAlignment="1">
      <alignment vertical="center"/>
    </xf>
    <xf numFmtId="10" fontId="10" fillId="0" borderId="1" xfId="71" applyNumberFormat="1" applyFont="1" applyFill="1" applyBorder="1" applyAlignment="1">
      <alignment vertical="center"/>
    </xf>
    <xf numFmtId="10" fontId="10" fillId="3" borderId="33" xfId="71" applyNumberFormat="1" applyFont="1" applyFill="1" applyBorder="1" applyAlignment="1">
      <alignment vertical="center"/>
    </xf>
    <xf numFmtId="3" fontId="83" fillId="0" borderId="125" xfId="0" applyNumberFormat="1" applyFont="1" applyFill="1" applyBorder="1" applyAlignment="1">
      <alignment vertical="center"/>
    </xf>
    <xf numFmtId="3" fontId="83" fillId="0" borderId="123" xfId="0" applyNumberFormat="1" applyFont="1" applyFill="1" applyBorder="1" applyAlignment="1">
      <alignment vertical="center"/>
    </xf>
    <xf numFmtId="38" fontId="10" fillId="35" borderId="0" xfId="0" applyNumberFormat="1" applyFont="1" applyFill="1" applyBorder="1" applyAlignment="1">
      <alignment horizontal="center" vertical="center"/>
    </xf>
    <xf numFmtId="38" fontId="10" fillId="35" borderId="17" xfId="0" applyNumberFormat="1" applyFont="1" applyFill="1" applyBorder="1" applyAlignment="1">
      <alignment horizontal="center" vertical="center"/>
    </xf>
    <xf numFmtId="38" fontId="10" fillId="3" borderId="114" xfId="0" applyNumberFormat="1" applyFont="1" applyFill="1" applyBorder="1" applyAlignment="1">
      <alignment horizontal="center" vertical="center"/>
    </xf>
    <xf numFmtId="38" fontId="10" fillId="35" borderId="101" xfId="0" applyNumberFormat="1" applyFont="1" applyFill="1" applyBorder="1" applyAlignment="1">
      <alignment vertical="center"/>
    </xf>
    <xf numFmtId="38" fontId="10" fillId="35" borderId="137" xfId="0" applyNumberFormat="1" applyFont="1" applyFill="1" applyBorder="1" applyAlignment="1">
      <alignment vertical="center"/>
    </xf>
    <xf numFmtId="38" fontId="10" fillId="35" borderId="2" xfId="0" applyNumberFormat="1" applyFont="1" applyFill="1" applyBorder="1" applyAlignment="1">
      <alignment horizontal="center" vertical="center"/>
    </xf>
    <xf numFmtId="41" fontId="81" fillId="0" borderId="0" xfId="77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vertical="center"/>
    </xf>
    <xf numFmtId="38" fontId="81" fillId="35" borderId="24" xfId="0" applyNumberFormat="1" applyFont="1" applyFill="1" applyBorder="1" applyAlignment="1">
      <alignment horizontal="center" vertical="center"/>
    </xf>
    <xf numFmtId="177" fontId="80" fillId="0" borderId="131" xfId="0" applyNumberFormat="1" applyFont="1" applyFill="1" applyBorder="1" applyAlignment="1">
      <alignment vertical="center"/>
    </xf>
    <xf numFmtId="177" fontId="80" fillId="0" borderId="132" xfId="0" applyNumberFormat="1" applyFont="1" applyFill="1" applyBorder="1" applyAlignment="1">
      <alignment vertical="center"/>
    </xf>
    <xf numFmtId="177" fontId="80" fillId="0" borderId="133" xfId="0" applyNumberFormat="1" applyFont="1" applyFill="1" applyBorder="1" applyAlignment="1">
      <alignment vertical="center"/>
    </xf>
    <xf numFmtId="38" fontId="81" fillId="0" borderId="0" xfId="0" applyNumberFormat="1" applyFont="1" applyFill="1" applyBorder="1" applyAlignment="1">
      <alignment horizontal="right" vertical="center"/>
    </xf>
    <xf numFmtId="177" fontId="81" fillId="0" borderId="132" xfId="0" applyNumberFormat="1" applyFont="1" applyFill="1" applyBorder="1" applyAlignment="1">
      <alignment vertical="center"/>
    </xf>
    <xf numFmtId="177" fontId="80" fillId="0" borderId="134" xfId="0" applyNumberFormat="1" applyFont="1" applyFill="1" applyBorder="1" applyAlignment="1">
      <alignment vertical="center"/>
    </xf>
    <xf numFmtId="177" fontId="80" fillId="0" borderId="135" xfId="0" applyNumberFormat="1" applyFont="1" applyFill="1" applyBorder="1" applyAlignment="1">
      <alignment vertical="center"/>
    </xf>
    <xf numFmtId="177" fontId="10" fillId="39" borderId="97" xfId="71" applyNumberFormat="1" applyFont="1" applyFill="1" applyBorder="1" applyAlignment="1">
      <alignment vertical="center"/>
    </xf>
    <xf numFmtId="177" fontId="10" fillId="39" borderId="64" xfId="71" applyNumberFormat="1" applyFont="1" applyFill="1" applyBorder="1" applyAlignment="1">
      <alignment vertical="center"/>
    </xf>
    <xf numFmtId="177" fontId="10" fillId="39" borderId="94" xfId="71" applyNumberFormat="1" applyFont="1" applyFill="1" applyBorder="1" applyAlignment="1">
      <alignment vertical="center"/>
    </xf>
    <xf numFmtId="177" fontId="10" fillId="39" borderId="48" xfId="71" applyNumberFormat="1" applyFont="1" applyFill="1" applyBorder="1" applyAlignment="1">
      <alignment vertical="center"/>
    </xf>
    <xf numFmtId="38" fontId="10" fillId="35" borderId="45" xfId="0" applyNumberFormat="1" applyFont="1" applyFill="1" applyBorder="1" applyAlignment="1">
      <alignment vertical="center"/>
    </xf>
    <xf numFmtId="38" fontId="3" fillId="35" borderId="33" xfId="0" applyNumberFormat="1" applyFont="1" applyFill="1" applyBorder="1" applyAlignment="1">
      <alignment vertical="center"/>
    </xf>
    <xf numFmtId="38" fontId="3" fillId="3" borderId="138" xfId="0" applyNumberFormat="1" applyFont="1" applyFill="1" applyBorder="1" applyAlignment="1" quotePrefix="1">
      <alignment horizontal="center" vertical="center"/>
    </xf>
    <xf numFmtId="38" fontId="3" fillId="3" borderId="27" xfId="0" applyNumberFormat="1" applyFont="1" applyFill="1" applyBorder="1" applyAlignment="1" quotePrefix="1">
      <alignment horizontal="center" vertical="center"/>
    </xf>
    <xf numFmtId="38" fontId="80" fillId="38" borderId="139" xfId="0" applyNumberFormat="1" applyFont="1" applyFill="1" applyBorder="1" applyAlignment="1">
      <alignment vertical="center"/>
    </xf>
    <xf numFmtId="38" fontId="80" fillId="38" borderId="77" xfId="0" applyNumberFormat="1" applyFont="1" applyFill="1" applyBorder="1" applyAlignment="1">
      <alignment vertical="center"/>
    </xf>
    <xf numFmtId="38" fontId="80" fillId="38" borderId="140" xfId="0" applyNumberFormat="1" applyFont="1" applyFill="1" applyBorder="1" applyAlignment="1">
      <alignment vertical="center"/>
    </xf>
    <xf numFmtId="38" fontId="80" fillId="38" borderId="82" xfId="0" applyNumberFormat="1" applyFont="1" applyFill="1" applyBorder="1" applyAlignment="1">
      <alignment vertical="center"/>
    </xf>
    <xf numFmtId="38" fontId="80" fillId="38" borderId="83" xfId="0" applyNumberFormat="1" applyFont="1" applyFill="1" applyBorder="1" applyAlignment="1">
      <alignment vertical="center"/>
    </xf>
    <xf numFmtId="38" fontId="80" fillId="38" borderId="141" xfId="0" applyNumberFormat="1" applyFont="1" applyFill="1" applyBorder="1" applyAlignment="1">
      <alignment vertical="center"/>
    </xf>
    <xf numFmtId="38" fontId="80" fillId="38" borderId="21" xfId="0" applyNumberFormat="1" applyFont="1" applyFill="1" applyBorder="1" applyAlignment="1">
      <alignment vertical="center"/>
    </xf>
    <xf numFmtId="38" fontId="80" fillId="38" borderId="22" xfId="0" applyNumberFormat="1" applyFont="1" applyFill="1" applyBorder="1" applyAlignment="1">
      <alignment vertical="center"/>
    </xf>
    <xf numFmtId="38" fontId="80" fillId="38" borderId="142" xfId="0" applyNumberFormat="1" applyFont="1" applyFill="1" applyBorder="1" applyAlignment="1">
      <alignment vertical="center"/>
    </xf>
    <xf numFmtId="38" fontId="80" fillId="38" borderId="143" xfId="0" applyNumberFormat="1" applyFont="1" applyFill="1" applyBorder="1" applyAlignment="1">
      <alignment vertical="center"/>
    </xf>
    <xf numFmtId="38" fontId="80" fillId="38" borderId="144" xfId="0" applyNumberFormat="1" applyFont="1" applyFill="1" applyBorder="1" applyAlignment="1">
      <alignment vertical="center"/>
    </xf>
    <xf numFmtId="38" fontId="81" fillId="38" borderId="18" xfId="0" applyNumberFormat="1" applyFont="1" applyFill="1" applyBorder="1" applyAlignment="1">
      <alignment vertical="center"/>
    </xf>
    <xf numFmtId="38" fontId="81" fillId="38" borderId="0" xfId="0" applyNumberFormat="1" applyFont="1" applyFill="1" applyBorder="1" applyAlignment="1">
      <alignment vertical="center"/>
    </xf>
    <xf numFmtId="38" fontId="81" fillId="38" borderId="145" xfId="0" applyNumberFormat="1" applyFont="1" applyFill="1" applyBorder="1" applyAlignment="1">
      <alignment vertical="center"/>
    </xf>
    <xf numFmtId="38" fontId="80" fillId="38" borderId="146" xfId="0" applyNumberFormat="1" applyFont="1" applyFill="1" applyBorder="1" applyAlignment="1">
      <alignment vertical="center"/>
    </xf>
    <xf numFmtId="38" fontId="80" fillId="0" borderId="82" xfId="0" applyNumberFormat="1" applyFont="1" applyFill="1" applyBorder="1" applyAlignment="1">
      <alignment vertical="center"/>
    </xf>
    <xf numFmtId="38" fontId="80" fillId="0" borderId="21" xfId="0" applyNumberFormat="1" applyFont="1" applyFill="1" applyBorder="1" applyAlignment="1">
      <alignment vertical="center"/>
    </xf>
    <xf numFmtId="38" fontId="80" fillId="0" borderId="143" xfId="0" applyNumberFormat="1" applyFont="1" applyFill="1" applyBorder="1" applyAlignment="1">
      <alignment vertical="center"/>
    </xf>
    <xf numFmtId="38" fontId="80" fillId="0" borderId="147" xfId="0" applyNumberFormat="1" applyFont="1" applyFill="1" applyBorder="1" applyAlignment="1">
      <alignment vertical="center"/>
    </xf>
    <xf numFmtId="38" fontId="80" fillId="35" borderId="0" xfId="0" applyNumberFormat="1" applyFont="1" applyFill="1" applyBorder="1" applyAlignment="1">
      <alignment horizontal="center" vertical="center"/>
    </xf>
    <xf numFmtId="10" fontId="10" fillId="38" borderId="1" xfId="71" applyNumberFormat="1" applyFont="1" applyFill="1" applyBorder="1" applyAlignment="1">
      <alignment vertical="center"/>
    </xf>
    <xf numFmtId="10" fontId="10" fillId="38" borderId="33" xfId="71" applyNumberFormat="1" applyFont="1" applyFill="1" applyBorder="1" applyAlignment="1">
      <alignment vertical="center"/>
    </xf>
    <xf numFmtId="38" fontId="80" fillId="3" borderId="25" xfId="0" applyNumberFormat="1" applyFont="1" applyFill="1" applyBorder="1" applyAlignment="1">
      <alignment vertical="center"/>
    </xf>
    <xf numFmtId="38" fontId="81" fillId="3" borderId="17" xfId="0" applyNumberFormat="1" applyFont="1" applyFill="1" applyBorder="1" applyAlignment="1">
      <alignment vertical="center"/>
    </xf>
    <xf numFmtId="38" fontId="81" fillId="3" borderId="37" xfId="0" applyNumberFormat="1" applyFont="1" applyFill="1" applyBorder="1" applyAlignment="1">
      <alignment horizontal="center" vertical="center"/>
    </xf>
    <xf numFmtId="38" fontId="80" fillId="3" borderId="0" xfId="0" applyNumberFormat="1" applyFont="1" applyFill="1" applyBorder="1" applyAlignment="1">
      <alignment horizontal="center" vertical="center"/>
    </xf>
    <xf numFmtId="177" fontId="80" fillId="38" borderId="51" xfId="0" applyNumberFormat="1" applyFont="1" applyFill="1" applyBorder="1" applyAlignment="1">
      <alignment vertical="center"/>
    </xf>
    <xf numFmtId="177" fontId="80" fillId="38" borderId="46" xfId="0" applyNumberFormat="1" applyFont="1" applyFill="1" applyBorder="1" applyAlignment="1">
      <alignment vertical="center"/>
    </xf>
    <xf numFmtId="177" fontId="80" fillId="38" borderId="40" xfId="0" applyNumberFormat="1" applyFont="1" applyFill="1" applyBorder="1" applyAlignment="1">
      <alignment vertical="center"/>
    </xf>
    <xf numFmtId="177" fontId="80" fillId="38" borderId="148" xfId="0" applyNumberFormat="1" applyFont="1" applyFill="1" applyBorder="1" applyAlignment="1">
      <alignment vertical="center"/>
    </xf>
    <xf numFmtId="177" fontId="81" fillId="38" borderId="40" xfId="0" applyNumberFormat="1" applyFont="1" applyFill="1" applyBorder="1" applyAlignment="1">
      <alignment vertical="center"/>
    </xf>
    <xf numFmtId="10" fontId="83" fillId="38" borderId="35" xfId="71" applyNumberFormat="1" applyFont="1" applyFill="1" applyBorder="1" applyAlignment="1">
      <alignment vertical="center"/>
    </xf>
    <xf numFmtId="182" fontId="80" fillId="38" borderId="49" xfId="71" applyNumberFormat="1" applyFont="1" applyFill="1" applyBorder="1" applyAlignment="1">
      <alignment vertical="center"/>
    </xf>
    <xf numFmtId="182" fontId="80" fillId="38" borderId="50" xfId="71" applyNumberFormat="1" applyFont="1" applyFill="1" applyBorder="1" applyAlignment="1">
      <alignment vertical="center"/>
    </xf>
    <xf numFmtId="182" fontId="80" fillId="38" borderId="51" xfId="71" applyNumberFormat="1" applyFont="1" applyFill="1" applyBorder="1" applyAlignment="1">
      <alignment vertical="center"/>
    </xf>
    <xf numFmtId="182" fontId="80" fillId="38" borderId="0" xfId="71" applyNumberFormat="1" applyFont="1" applyFill="1" applyBorder="1" applyAlignment="1">
      <alignment vertical="center"/>
    </xf>
    <xf numFmtId="10" fontId="10" fillId="38" borderId="20" xfId="71" applyNumberFormat="1" applyFont="1" applyFill="1" applyBorder="1" applyAlignment="1">
      <alignment vertical="center"/>
    </xf>
    <xf numFmtId="177" fontId="80" fillId="38" borderId="149" xfId="0" applyNumberFormat="1" applyFont="1" applyFill="1" applyBorder="1" applyAlignment="1">
      <alignment vertical="center"/>
    </xf>
    <xf numFmtId="0" fontId="80" fillId="35" borderId="76" xfId="0" applyNumberFormat="1" applyFont="1" applyFill="1" applyBorder="1" applyAlignment="1">
      <alignment vertical="center"/>
    </xf>
    <xf numFmtId="0" fontId="80" fillId="35" borderId="26" xfId="0" applyNumberFormat="1" applyFont="1" applyFill="1" applyBorder="1" applyAlignment="1">
      <alignment horizontal="center" vertical="center"/>
    </xf>
    <xf numFmtId="0" fontId="80" fillId="3" borderId="26" xfId="0" applyNumberFormat="1" applyFont="1" applyFill="1" applyBorder="1" applyAlignment="1">
      <alignment vertical="center"/>
    </xf>
    <xf numFmtId="38" fontId="80" fillId="35" borderId="60" xfId="0" applyNumberFormat="1" applyFont="1" applyFill="1" applyBorder="1" applyAlignment="1" quotePrefix="1">
      <alignment vertical="center"/>
    </xf>
    <xf numFmtId="38" fontId="81" fillId="35" borderId="61" xfId="0" applyNumberFormat="1" applyFont="1" applyFill="1" applyBorder="1" applyAlignment="1">
      <alignment vertical="center"/>
    </xf>
    <xf numFmtId="38" fontId="83" fillId="0" borderId="150" xfId="0" applyNumberFormat="1" applyFont="1" applyFill="1" applyBorder="1" applyAlignment="1">
      <alignment vertical="center"/>
    </xf>
    <xf numFmtId="38" fontId="82" fillId="0" borderId="39" xfId="0" applyNumberFormat="1" applyFont="1" applyFill="1" applyBorder="1" applyAlignment="1">
      <alignment vertical="center"/>
    </xf>
    <xf numFmtId="38" fontId="82" fillId="0" borderId="151" xfId="0" applyNumberFormat="1" applyFont="1" applyFill="1" applyBorder="1" applyAlignment="1">
      <alignment vertical="center"/>
    </xf>
    <xf numFmtId="38" fontId="83" fillId="0" borderId="152" xfId="0" applyNumberFormat="1" applyFont="1" applyFill="1" applyBorder="1" applyAlignment="1">
      <alignment vertical="center"/>
    </xf>
    <xf numFmtId="3" fontId="83" fillId="0" borderId="153" xfId="0" applyNumberFormat="1" applyFont="1" applyFill="1" applyBorder="1" applyAlignment="1">
      <alignment vertical="center"/>
    </xf>
    <xf numFmtId="3" fontId="83" fillId="0" borderId="154" xfId="0" applyNumberFormat="1" applyFont="1" applyFill="1" applyBorder="1" applyAlignment="1">
      <alignment vertical="center"/>
    </xf>
    <xf numFmtId="38" fontId="80" fillId="0" borderId="150" xfId="0" applyNumberFormat="1" applyFont="1" applyFill="1" applyBorder="1" applyAlignment="1">
      <alignment vertical="center"/>
    </xf>
    <xf numFmtId="38" fontId="81" fillId="0" borderId="39" xfId="0" applyNumberFormat="1" applyFont="1" applyFill="1" applyBorder="1" applyAlignment="1">
      <alignment vertical="center"/>
    </xf>
    <xf numFmtId="38" fontId="81" fillId="0" borderId="151" xfId="0" applyNumberFormat="1" applyFont="1" applyFill="1" applyBorder="1" applyAlignment="1">
      <alignment vertical="center"/>
    </xf>
    <xf numFmtId="0" fontId="80" fillId="35" borderId="155" xfId="0" applyNumberFormat="1" applyFont="1" applyFill="1" applyBorder="1" applyAlignment="1">
      <alignment horizontal="center" vertical="center"/>
    </xf>
    <xf numFmtId="38" fontId="80" fillId="0" borderId="156" xfId="0" applyNumberFormat="1" applyFont="1" applyFill="1" applyBorder="1" applyAlignment="1">
      <alignment vertical="center"/>
    </xf>
    <xf numFmtId="38" fontId="81" fillId="0" borderId="157" xfId="0" applyNumberFormat="1" applyFont="1" applyFill="1" applyBorder="1" applyAlignment="1">
      <alignment vertical="center"/>
    </xf>
    <xf numFmtId="38" fontId="80" fillId="0" borderId="158" xfId="0" applyNumberFormat="1" applyFont="1" applyFill="1" applyBorder="1" applyAlignment="1">
      <alignment vertical="center"/>
    </xf>
    <xf numFmtId="0" fontId="80" fillId="35" borderId="159" xfId="0" applyNumberFormat="1" applyFont="1" applyFill="1" applyBorder="1" applyAlignment="1">
      <alignment horizontal="center" vertical="center"/>
    </xf>
    <xf numFmtId="0" fontId="80" fillId="3" borderId="159" xfId="0" applyNumberFormat="1" applyFont="1" applyFill="1" applyBorder="1" applyAlignment="1">
      <alignment horizontal="center" vertical="center"/>
    </xf>
    <xf numFmtId="209" fontId="78" fillId="0" borderId="132" xfId="71" applyNumberFormat="1" applyFont="1" applyFill="1" applyBorder="1" applyAlignment="1">
      <alignment vertical="center"/>
    </xf>
    <xf numFmtId="210" fontId="78" fillId="0" borderId="107" xfId="71" applyNumberFormat="1" applyFont="1" applyFill="1" applyBorder="1" applyAlignment="1">
      <alignment vertical="center"/>
    </xf>
    <xf numFmtId="38" fontId="80" fillId="0" borderId="147" xfId="0" applyNumberFormat="1" applyFont="1" applyFill="1" applyBorder="1" applyAlignment="1">
      <alignment horizontal="right" vertical="center"/>
    </xf>
    <xf numFmtId="38" fontId="80" fillId="38" borderId="147" xfId="0" applyNumberFormat="1" applyFont="1" applyFill="1" applyBorder="1" applyAlignment="1">
      <alignment horizontal="right" vertical="center"/>
    </xf>
    <xf numFmtId="38" fontId="80" fillId="35" borderId="30" xfId="0" applyNumberFormat="1" applyFont="1" applyFill="1" applyBorder="1" applyAlignment="1" quotePrefix="1">
      <alignment vertical="center"/>
    </xf>
    <xf numFmtId="38" fontId="81" fillId="35" borderId="29" xfId="0" applyNumberFormat="1" applyFont="1" applyFill="1" applyBorder="1" applyAlignment="1">
      <alignment vertical="center"/>
    </xf>
    <xf numFmtId="38" fontId="81" fillId="35" borderId="22" xfId="0" applyNumberFormat="1" applyFont="1" applyFill="1" applyBorder="1" applyAlignment="1">
      <alignment vertical="center"/>
    </xf>
    <xf numFmtId="177" fontId="81" fillId="38" borderId="133" xfId="0" applyNumberFormat="1" applyFont="1" applyFill="1" applyBorder="1" applyAlignment="1">
      <alignment vertical="center"/>
    </xf>
    <xf numFmtId="177" fontId="81" fillId="0" borderId="133" xfId="0" applyNumberFormat="1" applyFont="1" applyFill="1" applyBorder="1" applyAlignment="1">
      <alignment vertical="center"/>
    </xf>
    <xf numFmtId="38" fontId="81" fillId="38" borderId="143" xfId="0" applyNumberFormat="1" applyFont="1" applyFill="1" applyBorder="1" applyAlignment="1">
      <alignment vertical="center"/>
    </xf>
    <xf numFmtId="177" fontId="81" fillId="38" borderId="128" xfId="0" applyNumberFormat="1" applyFont="1" applyFill="1" applyBorder="1" applyAlignment="1">
      <alignment vertical="center"/>
    </xf>
    <xf numFmtId="38" fontId="81" fillId="35" borderId="81" xfId="0" applyNumberFormat="1" applyFont="1" applyFill="1" applyBorder="1" applyAlignment="1">
      <alignment vertical="center"/>
    </xf>
    <xf numFmtId="177" fontId="80" fillId="38" borderId="160" xfId="0" applyNumberFormat="1" applyFont="1" applyFill="1" applyBorder="1" applyAlignment="1">
      <alignment vertical="center"/>
    </xf>
    <xf numFmtId="38" fontId="80" fillId="0" borderId="161" xfId="0" applyNumberFormat="1" applyFont="1" applyFill="1" applyBorder="1" applyAlignment="1">
      <alignment vertical="center"/>
    </xf>
    <xf numFmtId="38" fontId="80" fillId="0" borderId="162" xfId="0" applyNumberFormat="1" applyFont="1" applyFill="1" applyBorder="1" applyAlignment="1">
      <alignment vertical="center"/>
    </xf>
    <xf numFmtId="38" fontId="3" fillId="38" borderId="0" xfId="0" applyNumberFormat="1" applyFont="1" applyFill="1" applyBorder="1" applyAlignment="1">
      <alignment vertical="center"/>
    </xf>
    <xf numFmtId="38" fontId="3" fillId="38" borderId="2" xfId="0" applyNumberFormat="1" applyFont="1" applyFill="1" applyBorder="1" applyAlignment="1">
      <alignment vertical="center"/>
    </xf>
    <xf numFmtId="177" fontId="3" fillId="0" borderId="102" xfId="71" applyNumberFormat="1" applyFont="1" applyFill="1" applyBorder="1" applyAlignment="1">
      <alignment vertical="center"/>
    </xf>
    <xf numFmtId="38" fontId="3" fillId="0" borderId="19" xfId="0" applyNumberFormat="1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209" fontId="10" fillId="0" borderId="163" xfId="71" applyNumberFormat="1" applyFont="1" applyFill="1" applyBorder="1" applyAlignment="1">
      <alignment vertical="center"/>
    </xf>
    <xf numFmtId="209" fontId="10" fillId="0" borderId="164" xfId="71" applyNumberFormat="1" applyFont="1" applyFill="1" applyBorder="1" applyAlignment="1">
      <alignment vertical="center"/>
    </xf>
    <xf numFmtId="209" fontId="10" fillId="0" borderId="165" xfId="71" applyNumberFormat="1" applyFont="1" applyFill="1" applyBorder="1" applyAlignment="1">
      <alignment vertical="center"/>
    </xf>
    <xf numFmtId="209" fontId="3" fillId="0" borderId="38" xfId="71" applyNumberFormat="1" applyFont="1" applyFill="1" applyBorder="1" applyAlignment="1">
      <alignment vertical="center"/>
    </xf>
    <xf numFmtId="209" fontId="3" fillId="0" borderId="39" xfId="71" applyNumberFormat="1" applyFont="1" applyFill="1" applyBorder="1" applyAlignment="1">
      <alignment vertical="center"/>
    </xf>
    <xf numFmtId="209" fontId="3" fillId="0" borderId="40" xfId="71" applyNumberFormat="1" applyFont="1" applyFill="1" applyBorder="1" applyAlignment="1">
      <alignment vertical="center"/>
    </xf>
    <xf numFmtId="209" fontId="3" fillId="0" borderId="49" xfId="71" applyNumberFormat="1" applyFont="1" applyFill="1" applyBorder="1" applyAlignment="1">
      <alignment vertical="center"/>
    </xf>
    <xf numFmtId="209" fontId="3" fillId="0" borderId="50" xfId="71" applyNumberFormat="1" applyFont="1" applyFill="1" applyBorder="1" applyAlignment="1">
      <alignment vertical="center"/>
    </xf>
    <xf numFmtId="209" fontId="3" fillId="0" borderId="51" xfId="71" applyNumberFormat="1" applyFont="1" applyFill="1" applyBorder="1" applyAlignment="1">
      <alignment vertical="center"/>
    </xf>
    <xf numFmtId="210" fontId="10" fillId="0" borderId="43" xfId="71" applyNumberFormat="1" applyFont="1" applyFill="1" applyBorder="1" applyAlignment="1">
      <alignment vertical="center"/>
    </xf>
    <xf numFmtId="210" fontId="10" fillId="0" borderId="44" xfId="71" applyNumberFormat="1" applyFont="1" applyFill="1" applyBorder="1" applyAlignment="1">
      <alignment vertical="center"/>
    </xf>
    <xf numFmtId="210" fontId="10" fillId="0" borderId="46" xfId="71" applyNumberFormat="1" applyFont="1" applyFill="1" applyBorder="1" applyAlignment="1">
      <alignment vertical="center"/>
    </xf>
    <xf numFmtId="179" fontId="74" fillId="39" borderId="0" xfId="71" applyNumberFormat="1" applyFont="1" applyFill="1" applyBorder="1" applyAlignment="1">
      <alignment horizontal="right" vertical="center"/>
    </xf>
    <xf numFmtId="213" fontId="74" fillId="0" borderId="20" xfId="77" applyNumberFormat="1" applyFont="1" applyFill="1" applyBorder="1" applyAlignment="1">
      <alignment vertical="center"/>
    </xf>
    <xf numFmtId="213" fontId="74" fillId="0" borderId="105" xfId="77" applyNumberFormat="1" applyFont="1" applyFill="1" applyBorder="1" applyAlignment="1">
      <alignment vertical="center"/>
    </xf>
    <xf numFmtId="177" fontId="3" fillId="0" borderId="20" xfId="71" applyNumberFormat="1" applyFont="1" applyFill="1" applyBorder="1" applyAlignment="1">
      <alignment vertical="center"/>
    </xf>
    <xf numFmtId="213" fontId="3" fillId="0" borderId="20" xfId="77" applyNumberFormat="1" applyFont="1" applyFill="1" applyBorder="1" applyAlignment="1">
      <alignment vertical="center"/>
    </xf>
    <xf numFmtId="38" fontId="10" fillId="3" borderId="114" xfId="0" applyNumberFormat="1" applyFont="1" applyFill="1" applyBorder="1" applyAlignment="1">
      <alignment horizontal="center" vertical="center"/>
    </xf>
    <xf numFmtId="10" fontId="10" fillId="0" borderId="42" xfId="71" applyNumberFormat="1" applyFont="1" applyFill="1" applyBorder="1" applyAlignment="1">
      <alignment vertical="center"/>
    </xf>
    <xf numFmtId="177" fontId="80" fillId="0" borderId="107" xfId="0" applyNumberFormat="1" applyFont="1" applyFill="1" applyBorder="1" applyAlignment="1">
      <alignment vertical="center"/>
    </xf>
    <xf numFmtId="38" fontId="80" fillId="0" borderId="139" xfId="0" applyNumberFormat="1" applyFont="1" applyFill="1" applyBorder="1" applyAlignment="1">
      <alignment vertical="center"/>
    </xf>
    <xf numFmtId="10" fontId="83" fillId="0" borderId="59" xfId="71" applyNumberFormat="1" applyFont="1" applyFill="1" applyBorder="1" applyAlignment="1">
      <alignment vertical="center"/>
    </xf>
    <xf numFmtId="182" fontId="83" fillId="0" borderId="49" xfId="71" applyNumberFormat="1" applyFont="1" applyFill="1" applyBorder="1" applyAlignment="1">
      <alignment vertical="center"/>
    </xf>
    <xf numFmtId="182" fontId="83" fillId="0" borderId="50" xfId="71" applyNumberFormat="1" applyFont="1" applyFill="1" applyBorder="1" applyAlignment="1">
      <alignment vertical="center"/>
    </xf>
    <xf numFmtId="10" fontId="83" fillId="0" borderId="2" xfId="71" applyNumberFormat="1" applyFont="1" applyFill="1" applyBorder="1" applyAlignment="1">
      <alignment vertical="center"/>
    </xf>
    <xf numFmtId="178" fontId="83" fillId="0" borderId="51" xfId="71" applyNumberFormat="1" applyFont="1" applyFill="1" applyBorder="1" applyAlignment="1">
      <alignment vertical="center"/>
    </xf>
    <xf numFmtId="177" fontId="80" fillId="0" borderId="51" xfId="0" applyNumberFormat="1" applyFont="1" applyFill="1" applyBorder="1" applyAlignment="1">
      <alignment vertical="center"/>
    </xf>
    <xf numFmtId="177" fontId="81" fillId="38" borderId="148" xfId="0" applyNumberFormat="1" applyFont="1" applyFill="1" applyBorder="1" applyAlignment="1">
      <alignment vertical="center"/>
    </xf>
    <xf numFmtId="177" fontId="80" fillId="0" borderId="38" xfId="0" applyNumberFormat="1" applyFont="1" applyFill="1" applyBorder="1" applyAlignment="1">
      <alignment vertical="center"/>
    </xf>
    <xf numFmtId="177" fontId="80" fillId="0" borderId="39" xfId="0" applyNumberFormat="1" applyFont="1" applyFill="1" applyBorder="1" applyAlignment="1">
      <alignment vertical="center"/>
    </xf>
    <xf numFmtId="38" fontId="80" fillId="0" borderId="13" xfId="0" applyNumberFormat="1" applyFont="1" applyFill="1" applyBorder="1" applyAlignment="1">
      <alignment vertical="center"/>
    </xf>
    <xf numFmtId="10" fontId="80" fillId="0" borderId="59" xfId="71" applyNumberFormat="1" applyFont="1" applyFill="1" applyBorder="1" applyAlignment="1">
      <alignment vertical="center"/>
    </xf>
    <xf numFmtId="182" fontId="80" fillId="0" borderId="49" xfId="71" applyNumberFormat="1" applyFont="1" applyFill="1" applyBorder="1" applyAlignment="1">
      <alignment vertical="center"/>
    </xf>
    <xf numFmtId="182" fontId="80" fillId="0" borderId="50" xfId="71" applyNumberFormat="1" applyFont="1" applyFill="1" applyBorder="1" applyAlignment="1">
      <alignment vertical="center"/>
    </xf>
    <xf numFmtId="10" fontId="80" fillId="0" borderId="2" xfId="71" applyNumberFormat="1" applyFont="1" applyFill="1" applyBorder="1" applyAlignment="1">
      <alignment vertical="center"/>
    </xf>
    <xf numFmtId="10" fontId="80" fillId="0" borderId="35" xfId="71" applyNumberFormat="1" applyFont="1" applyFill="1" applyBorder="1" applyAlignment="1">
      <alignment vertical="center"/>
    </xf>
    <xf numFmtId="38" fontId="81" fillId="38" borderId="144" xfId="0" applyNumberFormat="1" applyFont="1" applyFill="1" applyBorder="1" applyAlignment="1">
      <alignment vertical="center"/>
    </xf>
    <xf numFmtId="38" fontId="81" fillId="38" borderId="80" xfId="0" applyNumberFormat="1" applyFont="1" applyFill="1" applyBorder="1" applyAlignment="1">
      <alignment vertical="center"/>
    </xf>
    <xf numFmtId="41" fontId="81" fillId="38" borderId="18" xfId="77" applyFont="1" applyFill="1" applyBorder="1" applyAlignment="1">
      <alignment vertical="center"/>
    </xf>
    <xf numFmtId="41" fontId="78" fillId="0" borderId="20" xfId="77" applyFont="1" applyFill="1" applyBorder="1" applyAlignment="1">
      <alignment vertical="center"/>
    </xf>
    <xf numFmtId="212" fontId="10" fillId="0" borderId="21" xfId="77" applyNumberFormat="1" applyFont="1" applyFill="1" applyBorder="1" applyAlignment="1">
      <alignment vertical="center"/>
    </xf>
    <xf numFmtId="209" fontId="10" fillId="0" borderId="129" xfId="71" applyNumberFormat="1" applyFont="1" applyFill="1" applyBorder="1" applyAlignment="1">
      <alignment vertical="center"/>
    </xf>
    <xf numFmtId="209" fontId="10" fillId="0" borderId="166" xfId="71" applyNumberFormat="1" applyFont="1" applyFill="1" applyBorder="1" applyAlignment="1">
      <alignment vertical="center"/>
    </xf>
    <xf numFmtId="41" fontId="10" fillId="0" borderId="22" xfId="77" applyFont="1" applyFill="1" applyBorder="1" applyAlignment="1">
      <alignment vertical="center"/>
    </xf>
    <xf numFmtId="209" fontId="10" fillId="0" borderId="160" xfId="71" applyNumberFormat="1" applyFont="1" applyFill="1" applyBorder="1" applyAlignment="1">
      <alignment vertical="center"/>
    </xf>
    <xf numFmtId="38" fontId="10" fillId="38" borderId="1" xfId="0" applyNumberFormat="1" applyFont="1" applyFill="1" applyBorder="1" applyAlignment="1">
      <alignment vertical="center"/>
    </xf>
    <xf numFmtId="38" fontId="74" fillId="38" borderId="19" xfId="0" applyNumberFormat="1" applyFont="1" applyFill="1" applyBorder="1" applyAlignment="1">
      <alignment vertical="center"/>
    </xf>
    <xf numFmtId="38" fontId="74" fillId="38" borderId="20" xfId="0" applyNumberFormat="1" applyFont="1" applyFill="1" applyBorder="1" applyAlignment="1">
      <alignment vertical="center"/>
    </xf>
    <xf numFmtId="177" fontId="74" fillId="38" borderId="35" xfId="71" applyNumberFormat="1" applyFont="1" applyFill="1" applyBorder="1" applyAlignment="1">
      <alignment vertical="center"/>
    </xf>
    <xf numFmtId="177" fontId="74" fillId="38" borderId="0" xfId="71" applyNumberFormat="1" applyFont="1" applyFill="1" applyBorder="1" applyAlignment="1">
      <alignment vertical="center"/>
    </xf>
    <xf numFmtId="38" fontId="10" fillId="35" borderId="34" xfId="0" applyNumberFormat="1" applyFont="1" applyFill="1" applyBorder="1" applyAlignment="1">
      <alignment horizontal="center" vertical="center"/>
    </xf>
    <xf numFmtId="38" fontId="78" fillId="0" borderId="35" xfId="0" applyNumberFormat="1" applyFont="1" applyFill="1" applyBorder="1" applyAlignment="1">
      <alignment vertical="center"/>
    </xf>
    <xf numFmtId="38" fontId="80" fillId="0" borderId="59" xfId="0" applyNumberFormat="1" applyFont="1" applyFill="1" applyBorder="1" applyAlignment="1">
      <alignment vertical="center"/>
    </xf>
    <xf numFmtId="177" fontId="80" fillId="0" borderId="49" xfId="0" applyNumberFormat="1" applyFont="1" applyFill="1" applyBorder="1" applyAlignment="1">
      <alignment vertical="center" shrinkToFit="1"/>
    </xf>
    <xf numFmtId="177" fontId="80" fillId="0" borderId="50" xfId="0" applyNumberFormat="1" applyFont="1" applyFill="1" applyBorder="1" applyAlignment="1">
      <alignment vertical="center" shrinkToFit="1"/>
    </xf>
    <xf numFmtId="38" fontId="80" fillId="0" borderId="2" xfId="0" applyNumberFormat="1" applyFont="1" applyFill="1" applyBorder="1" applyAlignment="1">
      <alignment vertical="center"/>
    </xf>
    <xf numFmtId="177" fontId="80" fillId="0" borderId="51" xfId="0" applyNumberFormat="1" applyFont="1" applyFill="1" applyBorder="1" applyAlignment="1">
      <alignment vertical="center" shrinkToFit="1"/>
    </xf>
    <xf numFmtId="38" fontId="78" fillId="0" borderId="2" xfId="0" applyNumberFormat="1" applyFont="1" applyFill="1" applyBorder="1" applyAlignment="1">
      <alignment vertical="center"/>
    </xf>
    <xf numFmtId="38" fontId="10" fillId="0" borderId="94" xfId="0" applyNumberFormat="1" applyFont="1" applyFill="1" applyBorder="1" applyAlignment="1">
      <alignment vertical="center" shrinkToFit="1"/>
    </xf>
    <xf numFmtId="38" fontId="10" fillId="0" borderId="48" xfId="0" applyNumberFormat="1" applyFont="1" applyFill="1" applyBorder="1" applyAlignment="1">
      <alignment vertical="center" shrinkToFit="1"/>
    </xf>
    <xf numFmtId="210" fontId="10" fillId="0" borderId="164" xfId="71" applyNumberFormat="1" applyFont="1" applyFill="1" applyBorder="1" applyAlignment="1">
      <alignment vertical="center"/>
    </xf>
    <xf numFmtId="210" fontId="3" fillId="0" borderId="39" xfId="71" applyNumberFormat="1" applyFont="1" applyFill="1" applyBorder="1" applyAlignment="1">
      <alignment vertical="center"/>
    </xf>
    <xf numFmtId="210" fontId="3" fillId="0" borderId="44" xfId="71" applyNumberFormat="1" applyFont="1" applyFill="1" applyBorder="1" applyAlignment="1">
      <alignment vertical="center"/>
    </xf>
    <xf numFmtId="210" fontId="10" fillId="0" borderId="166" xfId="71" applyNumberFormat="1" applyFont="1" applyFill="1" applyBorder="1" applyAlignment="1">
      <alignment vertical="center"/>
    </xf>
    <xf numFmtId="210" fontId="10" fillId="0" borderId="165" xfId="71" applyNumberFormat="1" applyFont="1" applyFill="1" applyBorder="1" applyAlignment="1">
      <alignment vertical="center"/>
    </xf>
    <xf numFmtId="210" fontId="3" fillId="0" borderId="40" xfId="71" applyNumberFormat="1" applyFont="1" applyFill="1" applyBorder="1" applyAlignment="1">
      <alignment vertical="center"/>
    </xf>
    <xf numFmtId="210" fontId="3" fillId="0" borderId="46" xfId="71" applyNumberFormat="1" applyFont="1" applyFill="1" applyBorder="1" applyAlignment="1">
      <alignment vertical="center"/>
    </xf>
    <xf numFmtId="210" fontId="10" fillId="0" borderId="160" xfId="71" applyNumberFormat="1" applyFont="1" applyFill="1" applyBorder="1" applyAlignment="1">
      <alignment vertical="center"/>
    </xf>
    <xf numFmtId="210" fontId="10" fillId="0" borderId="163" xfId="71" applyNumberFormat="1" applyFont="1" applyFill="1" applyBorder="1" applyAlignment="1">
      <alignment vertical="center"/>
    </xf>
    <xf numFmtId="210" fontId="3" fillId="0" borderId="38" xfId="71" applyNumberFormat="1" applyFont="1" applyFill="1" applyBorder="1" applyAlignment="1">
      <alignment vertical="center"/>
    </xf>
    <xf numFmtId="210" fontId="3" fillId="0" borderId="43" xfId="71" applyNumberFormat="1" applyFont="1" applyFill="1" applyBorder="1" applyAlignment="1">
      <alignment vertical="center"/>
    </xf>
    <xf numFmtId="210" fontId="10" fillId="0" borderId="129" xfId="71" applyNumberFormat="1" applyFont="1" applyFill="1" applyBorder="1" applyAlignment="1">
      <alignment vertical="center"/>
    </xf>
    <xf numFmtId="209" fontId="78" fillId="0" borderId="134" xfId="71" applyNumberFormat="1" applyFont="1" applyFill="1" applyBorder="1" applyAlignment="1">
      <alignment vertical="center"/>
    </xf>
    <xf numFmtId="10" fontId="78" fillId="0" borderId="45" xfId="71" applyNumberFormat="1" applyFont="1" applyFill="1" applyBorder="1" applyAlignment="1">
      <alignment vertical="center"/>
    </xf>
    <xf numFmtId="10" fontId="10" fillId="0" borderId="19" xfId="71" applyNumberFormat="1" applyFont="1" applyFill="1" applyBorder="1" applyAlignment="1">
      <alignment vertical="center"/>
    </xf>
    <xf numFmtId="10" fontId="78" fillId="0" borderId="19" xfId="71" applyNumberFormat="1" applyFont="1" applyFill="1" applyBorder="1" applyAlignment="1">
      <alignment vertical="center"/>
    </xf>
    <xf numFmtId="10" fontId="74" fillId="0" borderId="20" xfId="71" applyNumberFormat="1" applyFont="1" applyFill="1" applyBorder="1" applyAlignment="1">
      <alignment vertical="center"/>
    </xf>
    <xf numFmtId="217" fontId="10" fillId="0" borderId="20" xfId="77" applyNumberFormat="1" applyFont="1" applyFill="1" applyBorder="1" applyAlignment="1">
      <alignment vertical="center"/>
    </xf>
    <xf numFmtId="217" fontId="78" fillId="0" borderId="22" xfId="77" applyNumberFormat="1" applyFont="1" applyFill="1" applyBorder="1" applyAlignment="1">
      <alignment vertical="center"/>
    </xf>
    <xf numFmtId="209" fontId="10" fillId="0" borderId="167" xfId="0" applyNumberFormat="1" applyFont="1" applyFill="1" applyBorder="1" applyAlignment="1">
      <alignment vertical="center" shrinkToFit="1"/>
    </xf>
    <xf numFmtId="209" fontId="10" fillId="0" borderId="168" xfId="0" applyNumberFormat="1" applyFont="1" applyFill="1" applyBorder="1" applyAlignment="1">
      <alignment vertical="center" shrinkToFit="1"/>
    </xf>
    <xf numFmtId="209" fontId="10" fillId="0" borderId="163" xfId="0" applyNumberFormat="1" applyFont="1" applyFill="1" applyBorder="1" applyAlignment="1">
      <alignment vertical="center" shrinkToFit="1"/>
    </xf>
    <xf numFmtId="209" fontId="10" fillId="0" borderId="165" xfId="0" applyNumberFormat="1" applyFont="1" applyFill="1" applyBorder="1" applyAlignment="1">
      <alignment vertical="center" shrinkToFit="1"/>
    </xf>
    <xf numFmtId="209" fontId="10" fillId="0" borderId="134" xfId="0" applyNumberFormat="1" applyFont="1" applyFill="1" applyBorder="1" applyAlignment="1">
      <alignment vertical="center" shrinkToFit="1"/>
    </xf>
    <xf numFmtId="209" fontId="10" fillId="0" borderId="169" xfId="0" applyNumberFormat="1" applyFont="1" applyFill="1" applyBorder="1" applyAlignment="1">
      <alignment vertical="center" shrinkToFit="1"/>
    </xf>
    <xf numFmtId="209" fontId="10" fillId="0" borderId="129" xfId="0" applyNumberFormat="1" applyFont="1" applyFill="1" applyBorder="1" applyAlignment="1">
      <alignment vertical="center" shrinkToFit="1"/>
    </xf>
    <xf numFmtId="209" fontId="10" fillId="0" borderId="160" xfId="0" applyNumberFormat="1" applyFont="1" applyFill="1" applyBorder="1" applyAlignment="1">
      <alignment vertical="center" shrinkToFit="1"/>
    </xf>
    <xf numFmtId="209" fontId="10" fillId="0" borderId="131" xfId="0" applyNumberFormat="1" applyFont="1" applyFill="1" applyBorder="1" applyAlignment="1">
      <alignment vertical="center" shrinkToFit="1"/>
    </xf>
    <xf numFmtId="209" fontId="10" fillId="0" borderId="170" xfId="0" applyNumberFormat="1" applyFont="1" applyFill="1" applyBorder="1" applyAlignment="1">
      <alignment vertical="center" shrinkToFit="1"/>
    </xf>
    <xf numFmtId="209" fontId="10" fillId="0" borderId="43" xfId="0" applyNumberFormat="1" applyFont="1" applyFill="1" applyBorder="1" applyAlignment="1">
      <alignment vertical="center" shrinkToFit="1"/>
    </xf>
    <xf numFmtId="209" fontId="10" fillId="0" borderId="46" xfId="0" applyNumberFormat="1" applyFont="1" applyFill="1" applyBorder="1" applyAlignment="1">
      <alignment vertical="center" shrinkToFit="1"/>
    </xf>
    <xf numFmtId="209" fontId="10" fillId="0" borderId="132" xfId="0" applyNumberFormat="1" applyFont="1" applyFill="1" applyBorder="1" applyAlignment="1">
      <alignment vertical="center" shrinkToFit="1"/>
    </xf>
    <xf numFmtId="209" fontId="10" fillId="0" borderId="171" xfId="0" applyNumberFormat="1" applyFont="1" applyFill="1" applyBorder="1" applyAlignment="1">
      <alignment vertical="center" shrinkToFit="1"/>
    </xf>
    <xf numFmtId="209" fontId="10" fillId="0" borderId="38" xfId="0" applyNumberFormat="1" applyFont="1" applyFill="1" applyBorder="1" applyAlignment="1">
      <alignment vertical="center" shrinkToFit="1"/>
    </xf>
    <xf numFmtId="209" fontId="10" fillId="0" borderId="40" xfId="0" applyNumberFormat="1" applyFont="1" applyFill="1" applyBorder="1" applyAlignment="1">
      <alignment vertical="center" shrinkToFit="1"/>
    </xf>
    <xf numFmtId="209" fontId="10" fillId="0" borderId="135" xfId="0" applyNumberFormat="1" applyFont="1" applyFill="1" applyBorder="1" applyAlignment="1">
      <alignment vertical="center" shrinkToFit="1"/>
    </xf>
    <xf numFmtId="209" fontId="10" fillId="0" borderId="172" xfId="0" applyNumberFormat="1" applyFont="1" applyFill="1" applyBorder="1" applyAlignment="1">
      <alignment vertical="center" shrinkToFit="1"/>
    </xf>
    <xf numFmtId="209" fontId="10" fillId="0" borderId="130" xfId="0" applyNumberFormat="1" applyFont="1" applyFill="1" applyBorder="1" applyAlignment="1">
      <alignment vertical="center" shrinkToFit="1"/>
    </xf>
    <xf numFmtId="209" fontId="10" fillId="0" borderId="149" xfId="0" applyNumberFormat="1" applyFont="1" applyFill="1" applyBorder="1" applyAlignment="1">
      <alignment vertical="center" shrinkToFit="1"/>
    </xf>
    <xf numFmtId="217" fontId="78" fillId="0" borderId="99" xfId="0" applyNumberFormat="1" applyFont="1" applyFill="1" applyBorder="1" applyAlignment="1">
      <alignment vertical="center" shrinkToFit="1"/>
    </xf>
    <xf numFmtId="217" fontId="10" fillId="0" borderId="100" xfId="0" applyNumberFormat="1" applyFont="1" applyFill="1" applyBorder="1" applyAlignment="1">
      <alignment vertical="center" shrinkToFit="1"/>
    </xf>
    <xf numFmtId="217" fontId="78" fillId="0" borderId="20" xfId="0" applyNumberFormat="1" applyFont="1" applyFill="1" applyBorder="1" applyAlignment="1">
      <alignment vertical="center" shrinkToFit="1"/>
    </xf>
    <xf numFmtId="217" fontId="10" fillId="0" borderId="21" xfId="0" applyNumberFormat="1" applyFont="1" applyFill="1" applyBorder="1" applyAlignment="1">
      <alignment vertical="center" shrinkToFit="1"/>
    </xf>
    <xf numFmtId="217" fontId="78" fillId="0" borderId="19" xfId="0" applyNumberFormat="1" applyFont="1" applyFill="1" applyBorder="1" applyAlignment="1">
      <alignment vertical="center" shrinkToFit="1"/>
    </xf>
    <xf numFmtId="217" fontId="10" fillId="0" borderId="42" xfId="0" applyNumberFormat="1" applyFont="1" applyFill="1" applyBorder="1" applyAlignment="1">
      <alignment vertical="center" shrinkToFit="1"/>
    </xf>
    <xf numFmtId="217" fontId="78" fillId="0" borderId="13" xfId="0" applyNumberFormat="1" applyFont="1" applyFill="1" applyBorder="1" applyAlignment="1">
      <alignment vertical="center" shrinkToFit="1"/>
    </xf>
    <xf numFmtId="217" fontId="10" fillId="0" borderId="18" xfId="0" applyNumberFormat="1" applyFont="1" applyFill="1" applyBorder="1" applyAlignment="1">
      <alignment vertical="center" shrinkToFit="1"/>
    </xf>
    <xf numFmtId="217" fontId="78" fillId="0" borderId="173" xfId="0" applyNumberFormat="1" applyFont="1" applyFill="1" applyBorder="1" applyAlignment="1">
      <alignment vertical="center" shrinkToFit="1"/>
    </xf>
    <xf numFmtId="217" fontId="10" fillId="0" borderId="147" xfId="0" applyNumberFormat="1" applyFont="1" applyFill="1" applyBorder="1" applyAlignment="1">
      <alignment vertical="center" shrinkToFit="1"/>
    </xf>
    <xf numFmtId="217" fontId="10" fillId="0" borderId="101" xfId="0" applyNumberFormat="1" applyFont="1" applyFill="1" applyBorder="1" applyAlignment="1">
      <alignment vertical="center" shrinkToFit="1"/>
    </xf>
    <xf numFmtId="217" fontId="10" fillId="0" borderId="22" xfId="0" applyNumberFormat="1" applyFont="1" applyFill="1" applyBorder="1" applyAlignment="1">
      <alignment vertical="center" shrinkToFit="1"/>
    </xf>
    <xf numFmtId="217" fontId="10" fillId="0" borderId="45" xfId="0" applyNumberFormat="1" applyFont="1" applyFill="1" applyBorder="1" applyAlignment="1">
      <alignment vertical="center" shrinkToFit="1"/>
    </xf>
    <xf numFmtId="217" fontId="78" fillId="0" borderId="0" xfId="0" applyNumberFormat="1" applyFont="1" applyFill="1" applyBorder="1" applyAlignment="1">
      <alignment vertical="center" shrinkToFit="1"/>
    </xf>
    <xf numFmtId="217" fontId="78" fillId="0" borderId="29" xfId="0" applyNumberFormat="1" applyFont="1" applyFill="1" applyBorder="1" applyAlignment="1">
      <alignment vertical="center" shrinkToFit="1"/>
    </xf>
    <xf numFmtId="217" fontId="10" fillId="0" borderId="99" xfId="0" applyNumberFormat="1" applyFont="1" applyFill="1" applyBorder="1" applyAlignment="1">
      <alignment vertical="center" shrinkToFit="1"/>
    </xf>
    <xf numFmtId="217" fontId="78" fillId="0" borderId="101" xfId="0" applyNumberFormat="1" applyFont="1" applyFill="1" applyBorder="1" applyAlignment="1">
      <alignment vertical="center" shrinkToFit="1"/>
    </xf>
    <xf numFmtId="217" fontId="10" fillId="0" borderId="20" xfId="0" applyNumberFormat="1" applyFont="1" applyFill="1" applyBorder="1" applyAlignment="1">
      <alignment vertical="center" shrinkToFit="1"/>
    </xf>
    <xf numFmtId="217" fontId="78" fillId="0" borderId="22" xfId="0" applyNumberFormat="1" applyFont="1" applyFill="1" applyBorder="1" applyAlignment="1">
      <alignment vertical="center" shrinkToFit="1"/>
    </xf>
    <xf numFmtId="217" fontId="10" fillId="0" borderId="19" xfId="0" applyNumberFormat="1" applyFont="1" applyFill="1" applyBorder="1" applyAlignment="1">
      <alignment vertical="center" shrinkToFit="1"/>
    </xf>
    <xf numFmtId="217" fontId="78" fillId="0" borderId="45" xfId="0" applyNumberFormat="1" applyFont="1" applyFill="1" applyBorder="1" applyAlignment="1">
      <alignment vertical="center" shrinkToFit="1"/>
    </xf>
    <xf numFmtId="217" fontId="10" fillId="0" borderId="13" xfId="0" applyNumberFormat="1" applyFont="1" applyFill="1" applyBorder="1" applyAlignment="1">
      <alignment vertical="center" shrinkToFit="1"/>
    </xf>
    <xf numFmtId="217" fontId="10" fillId="0" borderId="173" xfId="0" applyNumberFormat="1" applyFont="1" applyFill="1" applyBorder="1" applyAlignment="1">
      <alignment vertical="center" shrinkToFit="1"/>
    </xf>
    <xf numFmtId="209" fontId="3" fillId="0" borderId="132" xfId="0" applyNumberFormat="1" applyFont="1" applyFill="1" applyBorder="1" applyAlignment="1">
      <alignment vertical="center" shrinkToFit="1"/>
    </xf>
    <xf numFmtId="209" fontId="3" fillId="0" borderId="171" xfId="0" applyNumberFormat="1" applyFont="1" applyFill="1" applyBorder="1" applyAlignment="1">
      <alignment vertical="center" shrinkToFit="1"/>
    </xf>
    <xf numFmtId="209" fontId="3" fillId="0" borderId="38" xfId="0" applyNumberFormat="1" applyFont="1" applyFill="1" applyBorder="1" applyAlignment="1">
      <alignment vertical="center" shrinkToFit="1"/>
    </xf>
    <xf numFmtId="209" fontId="3" fillId="0" borderId="40" xfId="0" applyNumberFormat="1" applyFont="1" applyFill="1" applyBorder="1" applyAlignment="1">
      <alignment vertical="center" shrinkToFit="1"/>
    </xf>
    <xf numFmtId="209" fontId="3" fillId="0" borderId="174" xfId="0" applyNumberFormat="1" applyFont="1" applyFill="1" applyBorder="1" applyAlignment="1">
      <alignment vertical="center" shrinkToFit="1"/>
    </xf>
    <xf numFmtId="209" fontId="3" fillId="0" borderId="175" xfId="0" applyNumberFormat="1" applyFont="1" applyFill="1" applyBorder="1" applyAlignment="1">
      <alignment vertical="center" shrinkToFit="1"/>
    </xf>
    <xf numFmtId="209" fontId="3" fillId="0" borderId="176" xfId="0" applyNumberFormat="1" applyFont="1" applyFill="1" applyBorder="1" applyAlignment="1">
      <alignment vertical="center" shrinkToFit="1"/>
    </xf>
    <xf numFmtId="209" fontId="3" fillId="0" borderId="177" xfId="0" applyNumberFormat="1" applyFont="1" applyFill="1" applyBorder="1" applyAlignment="1">
      <alignment vertical="center" shrinkToFit="1"/>
    </xf>
    <xf numFmtId="217" fontId="74" fillId="0" borderId="13" xfId="0" applyNumberFormat="1" applyFont="1" applyFill="1" applyBorder="1" applyAlignment="1">
      <alignment vertical="center" shrinkToFit="1"/>
    </xf>
    <xf numFmtId="217" fontId="3" fillId="0" borderId="18" xfId="0" applyNumberFormat="1" applyFont="1" applyFill="1" applyBorder="1" applyAlignment="1">
      <alignment vertical="center" shrinkToFit="1"/>
    </xf>
    <xf numFmtId="217" fontId="74" fillId="0" borderId="178" xfId="0" applyNumberFormat="1" applyFont="1" applyFill="1" applyBorder="1" applyAlignment="1">
      <alignment vertical="center" shrinkToFit="1"/>
    </xf>
    <xf numFmtId="217" fontId="3" fillId="0" borderId="179" xfId="0" applyNumberFormat="1" applyFont="1" applyFill="1" applyBorder="1" applyAlignment="1">
      <alignment vertical="center" shrinkToFit="1"/>
    </xf>
    <xf numFmtId="217" fontId="74" fillId="0" borderId="0" xfId="0" applyNumberFormat="1" applyFont="1" applyFill="1" applyBorder="1" applyAlignment="1">
      <alignment vertical="center" shrinkToFit="1"/>
    </xf>
    <xf numFmtId="217" fontId="74" fillId="0" borderId="31" xfId="0" applyNumberFormat="1" applyFont="1" applyFill="1" applyBorder="1" applyAlignment="1">
      <alignment vertical="center" shrinkToFit="1"/>
    </xf>
    <xf numFmtId="217" fontId="10" fillId="0" borderId="29" xfId="0" applyNumberFormat="1" applyFont="1" applyFill="1" applyBorder="1" applyAlignment="1">
      <alignment vertical="center" shrinkToFit="1"/>
    </xf>
    <xf numFmtId="217" fontId="3" fillId="0" borderId="2" xfId="0" applyNumberFormat="1" applyFont="1" applyFill="1" applyBorder="1" applyAlignment="1">
      <alignment vertical="center"/>
    </xf>
    <xf numFmtId="217" fontId="3" fillId="0" borderId="65" xfId="0" applyNumberFormat="1" applyFont="1" applyFill="1" applyBorder="1" applyAlignment="1">
      <alignment vertical="center" shrinkToFit="1"/>
    </xf>
    <xf numFmtId="217" fontId="3" fillId="0" borderId="13" xfId="0" applyNumberFormat="1" applyFont="1" applyFill="1" applyBorder="1" applyAlignment="1">
      <alignment vertical="center" shrinkToFit="1"/>
    </xf>
    <xf numFmtId="217" fontId="3" fillId="0" borderId="178" xfId="0" applyNumberFormat="1" applyFont="1" applyFill="1" applyBorder="1" applyAlignment="1">
      <alignment vertical="center" shrinkToFit="1"/>
    </xf>
    <xf numFmtId="217" fontId="3" fillId="0" borderId="65" xfId="0" applyNumberFormat="1" applyFont="1" applyFill="1" applyBorder="1" applyAlignment="1">
      <alignment vertical="center"/>
    </xf>
    <xf numFmtId="217" fontId="3" fillId="0" borderId="97" xfId="0" applyNumberFormat="1" applyFont="1" applyFill="1" applyBorder="1" applyAlignment="1">
      <alignment vertical="center"/>
    </xf>
    <xf numFmtId="217" fontId="10" fillId="3" borderId="25" xfId="0" applyNumberFormat="1" applyFont="1" applyFill="1" applyBorder="1" applyAlignment="1">
      <alignment vertical="center"/>
    </xf>
    <xf numFmtId="217" fontId="3" fillId="0" borderId="0" xfId="0" applyNumberFormat="1" applyFont="1" applyFill="1" applyBorder="1" applyAlignment="1">
      <alignment vertical="center"/>
    </xf>
    <xf numFmtId="217" fontId="3" fillId="0" borderId="13" xfId="0" applyNumberFormat="1" applyFont="1" applyFill="1" applyBorder="1" applyAlignment="1">
      <alignment vertical="center"/>
    </xf>
    <xf numFmtId="217" fontId="3" fillId="0" borderId="91" xfId="0" applyNumberFormat="1" applyFont="1" applyFill="1" applyBorder="1" applyAlignment="1">
      <alignment vertical="center"/>
    </xf>
    <xf numFmtId="217" fontId="10" fillId="3" borderId="17" xfId="0" applyNumberFormat="1" applyFont="1" applyFill="1" applyBorder="1" applyAlignment="1">
      <alignment vertical="center"/>
    </xf>
    <xf numFmtId="217" fontId="3" fillId="0" borderId="178" xfId="0" applyNumberFormat="1" applyFont="1" applyFill="1" applyBorder="1" applyAlignment="1">
      <alignment vertical="center"/>
    </xf>
    <xf numFmtId="217" fontId="3" fillId="0" borderId="180" xfId="0" applyNumberFormat="1" applyFont="1" applyFill="1" applyBorder="1" applyAlignment="1">
      <alignment vertical="center"/>
    </xf>
    <xf numFmtId="217" fontId="10" fillId="3" borderId="32" xfId="0" applyNumberFormat="1" applyFont="1" applyFill="1" applyBorder="1" applyAlignment="1">
      <alignment vertical="center"/>
    </xf>
    <xf numFmtId="217" fontId="10" fillId="3" borderId="33" xfId="0" applyNumberFormat="1" applyFont="1" applyFill="1" applyBorder="1" applyAlignment="1">
      <alignment vertical="center"/>
    </xf>
    <xf numFmtId="217" fontId="10" fillId="0" borderId="114" xfId="0" applyNumberFormat="1" applyFont="1" applyFill="1" applyBorder="1" applyAlignment="1">
      <alignment vertical="center"/>
    </xf>
    <xf numFmtId="217" fontId="10" fillId="0" borderId="89" xfId="0" applyNumberFormat="1" applyFont="1" applyFill="1" applyBorder="1" applyAlignment="1">
      <alignment vertical="center"/>
    </xf>
    <xf numFmtId="217" fontId="10" fillId="0" borderId="20" xfId="0" applyNumberFormat="1" applyFont="1" applyFill="1" applyBorder="1" applyAlignment="1">
      <alignment vertical="center"/>
    </xf>
    <xf numFmtId="217" fontId="10" fillId="0" borderId="1" xfId="0" applyNumberFormat="1" applyFont="1" applyFill="1" applyBorder="1" applyAlignment="1">
      <alignment vertical="center"/>
    </xf>
    <xf numFmtId="217" fontId="78" fillId="0" borderId="1" xfId="0" applyNumberFormat="1" applyFont="1" applyFill="1" applyBorder="1" applyAlignment="1">
      <alignment vertical="center"/>
    </xf>
    <xf numFmtId="217" fontId="10" fillId="0" borderId="35" xfId="0" applyNumberFormat="1" applyFont="1" applyFill="1" applyBorder="1" applyAlignment="1">
      <alignment vertical="center"/>
    </xf>
    <xf numFmtId="217" fontId="10" fillId="0" borderId="94" xfId="0" applyNumberFormat="1" applyFont="1" applyFill="1" applyBorder="1" applyAlignment="1">
      <alignment vertical="center"/>
    </xf>
    <xf numFmtId="217" fontId="10" fillId="3" borderId="30" xfId="0" applyNumberFormat="1" applyFont="1" applyFill="1" applyBorder="1" applyAlignment="1">
      <alignment vertical="center"/>
    </xf>
    <xf numFmtId="217" fontId="3" fillId="38" borderId="97" xfId="0" applyNumberFormat="1" applyFont="1" applyFill="1" applyBorder="1" applyAlignment="1">
      <alignment vertical="center"/>
    </xf>
    <xf numFmtId="217" fontId="3" fillId="38" borderId="91" xfId="0" applyNumberFormat="1" applyFont="1" applyFill="1" applyBorder="1" applyAlignment="1">
      <alignment vertical="center"/>
    </xf>
    <xf numFmtId="217" fontId="3" fillId="38" borderId="180" xfId="0" applyNumberFormat="1" applyFont="1" applyFill="1" applyBorder="1" applyAlignment="1">
      <alignment vertical="center"/>
    </xf>
    <xf numFmtId="217" fontId="10" fillId="38" borderId="89" xfId="0" applyNumberFormat="1" applyFont="1" applyFill="1" applyBorder="1" applyAlignment="1">
      <alignment vertical="center"/>
    </xf>
    <xf numFmtId="217" fontId="10" fillId="38" borderId="1" xfId="0" applyNumberFormat="1" applyFont="1" applyFill="1" applyBorder="1" applyAlignment="1">
      <alignment vertical="center"/>
    </xf>
    <xf numFmtId="217" fontId="10" fillId="38" borderId="94" xfId="0" applyNumberFormat="1" applyFont="1" applyFill="1" applyBorder="1" applyAlignment="1">
      <alignment vertical="center"/>
    </xf>
    <xf numFmtId="217" fontId="10" fillId="0" borderId="19" xfId="0" applyNumberFormat="1" applyFont="1" applyFill="1" applyBorder="1" applyAlignment="1">
      <alignment vertical="center"/>
    </xf>
    <xf numFmtId="217" fontId="10" fillId="0" borderId="90" xfId="0" applyNumberFormat="1" applyFont="1" applyFill="1" applyBorder="1" applyAlignment="1">
      <alignment vertical="center"/>
    </xf>
    <xf numFmtId="217" fontId="10" fillId="3" borderId="79" xfId="0" applyNumberFormat="1" applyFont="1" applyFill="1" applyBorder="1" applyAlignment="1">
      <alignment vertical="center"/>
    </xf>
    <xf numFmtId="217" fontId="10" fillId="38" borderId="90" xfId="0" applyNumberFormat="1" applyFont="1" applyFill="1" applyBorder="1" applyAlignment="1">
      <alignment vertical="center"/>
    </xf>
    <xf numFmtId="217" fontId="10" fillId="0" borderId="13" xfId="0" applyNumberFormat="1" applyFont="1" applyFill="1" applyBorder="1" applyAlignment="1">
      <alignment vertical="center"/>
    </xf>
    <xf numFmtId="217" fontId="10" fillId="0" borderId="91" xfId="0" applyNumberFormat="1" applyFont="1" applyFill="1" applyBorder="1" applyAlignment="1">
      <alignment vertical="center"/>
    </xf>
    <xf numFmtId="217" fontId="10" fillId="38" borderId="91" xfId="0" applyNumberFormat="1" applyFont="1" applyFill="1" applyBorder="1" applyAlignment="1">
      <alignment vertical="center"/>
    </xf>
    <xf numFmtId="217" fontId="10" fillId="0" borderId="173" xfId="0" applyNumberFormat="1" applyFont="1" applyFill="1" applyBorder="1" applyAlignment="1">
      <alignment vertical="center"/>
    </xf>
    <xf numFmtId="217" fontId="10" fillId="0" borderId="181" xfId="0" applyNumberFormat="1" applyFont="1" applyFill="1" applyBorder="1" applyAlignment="1">
      <alignment vertical="center"/>
    </xf>
    <xf numFmtId="217" fontId="10" fillId="38" borderId="181" xfId="0" applyNumberFormat="1" applyFont="1" applyFill="1" applyBorder="1" applyAlignment="1">
      <alignment vertical="center"/>
    </xf>
    <xf numFmtId="0" fontId="80" fillId="3" borderId="26" xfId="0" applyNumberFormat="1" applyFont="1" applyFill="1" applyBorder="1" applyAlignment="1">
      <alignment horizontal="center" vertical="center"/>
    </xf>
    <xf numFmtId="212" fontId="82" fillId="0" borderId="19" xfId="0" applyNumberFormat="1" applyFont="1" applyFill="1" applyBorder="1" applyAlignment="1">
      <alignment horizontal="right" vertical="center"/>
    </xf>
    <xf numFmtId="212" fontId="82" fillId="0" borderId="42" xfId="0" applyNumberFormat="1" applyFont="1" applyFill="1" applyBorder="1" applyAlignment="1">
      <alignment horizontal="right" vertical="center"/>
    </xf>
    <xf numFmtId="38" fontId="83" fillId="0" borderId="162" xfId="0" applyNumberFormat="1" applyFont="1" applyFill="1" applyBorder="1" applyAlignment="1">
      <alignment vertical="center"/>
    </xf>
    <xf numFmtId="208" fontId="83" fillId="0" borderId="29" xfId="0" applyNumberFormat="1" applyFont="1" applyFill="1" applyBorder="1" applyAlignment="1">
      <alignment vertical="center"/>
    </xf>
    <xf numFmtId="208" fontId="80" fillId="0" borderId="29" xfId="0" applyNumberFormat="1" applyFont="1" applyFill="1" applyBorder="1" applyAlignment="1">
      <alignment vertical="center"/>
    </xf>
    <xf numFmtId="208" fontId="83" fillId="0" borderId="182" xfId="0" applyNumberFormat="1" applyFont="1" applyFill="1" applyBorder="1" applyAlignment="1">
      <alignment vertical="center"/>
    </xf>
    <xf numFmtId="208" fontId="80" fillId="0" borderId="183" xfId="0" applyNumberFormat="1" applyFont="1" applyFill="1" applyBorder="1" applyAlignment="1">
      <alignment vertical="center"/>
    </xf>
    <xf numFmtId="208" fontId="80" fillId="0" borderId="182" xfId="0" applyNumberFormat="1" applyFont="1" applyFill="1" applyBorder="1" applyAlignment="1">
      <alignment vertical="center"/>
    </xf>
    <xf numFmtId="208" fontId="82" fillId="0" borderId="0" xfId="0" applyNumberFormat="1" applyFont="1" applyFill="1" applyBorder="1" applyAlignment="1">
      <alignment vertical="center"/>
    </xf>
    <xf numFmtId="208" fontId="81" fillId="0" borderId="0" xfId="0" applyNumberFormat="1" applyFont="1" applyFill="1" applyBorder="1" applyAlignment="1">
      <alignment vertical="center"/>
    </xf>
    <xf numFmtId="208" fontId="82" fillId="0" borderId="39" xfId="0" applyNumberFormat="1" applyFont="1" applyFill="1" applyBorder="1" applyAlignment="1">
      <alignment vertical="center"/>
    </xf>
    <xf numFmtId="208" fontId="82" fillId="0" borderId="184" xfId="0" applyNumberFormat="1" applyFont="1" applyFill="1" applyBorder="1" applyAlignment="1">
      <alignment vertical="center"/>
    </xf>
    <xf numFmtId="208" fontId="82" fillId="0" borderId="118" xfId="0" applyNumberFormat="1" applyFont="1" applyFill="1" applyBorder="1" applyAlignment="1">
      <alignment vertical="center"/>
    </xf>
    <xf numFmtId="208" fontId="81" fillId="0" borderId="118" xfId="0" applyNumberFormat="1" applyFont="1" applyFill="1" applyBorder="1" applyAlignment="1">
      <alignment vertical="center"/>
    </xf>
    <xf numFmtId="208" fontId="82" fillId="0" borderId="185" xfId="0" applyNumberFormat="1" applyFont="1" applyFill="1" applyBorder="1" applyAlignment="1">
      <alignment vertical="center"/>
    </xf>
    <xf numFmtId="208" fontId="81" fillId="0" borderId="186" xfId="0" applyNumberFormat="1" applyFont="1" applyFill="1" applyBorder="1" applyAlignment="1">
      <alignment vertical="center"/>
    </xf>
    <xf numFmtId="208" fontId="81" fillId="0" borderId="185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0" fontId="86" fillId="2" borderId="0" xfId="0" applyFont="1" applyAlignment="1">
      <alignment horizontal="left" vertical="center" readingOrder="1"/>
    </xf>
    <xf numFmtId="0" fontId="87" fillId="2" borderId="0" xfId="0" applyFont="1" applyAlignment="1">
      <alignment horizontal="left" vertical="center" readingOrder="1"/>
    </xf>
    <xf numFmtId="0" fontId="0" fillId="38" borderId="0" xfId="0" applyFill="1" applyAlignment="1">
      <alignment/>
    </xf>
    <xf numFmtId="0" fontId="0" fillId="41" borderId="0" xfId="0" applyFill="1" applyAlignment="1">
      <alignment/>
    </xf>
    <xf numFmtId="0" fontId="88" fillId="41" borderId="0" xfId="0" applyFont="1" applyFill="1" applyAlignment="1">
      <alignment horizontal="left" vertical="center" readingOrder="1"/>
    </xf>
    <xf numFmtId="0" fontId="27" fillId="41" borderId="0" xfId="0" applyFont="1" applyFill="1" applyAlignment="1">
      <alignment/>
    </xf>
    <xf numFmtId="0" fontId="89" fillId="41" borderId="0" xfId="0" applyFont="1" applyFill="1" applyAlignment="1">
      <alignment horizontal="left" vertical="center" readingOrder="1"/>
    </xf>
    <xf numFmtId="213" fontId="82" fillId="0" borderId="0" xfId="0" applyNumberFormat="1" applyFont="1" applyFill="1" applyBorder="1" applyAlignment="1">
      <alignment vertical="center"/>
    </xf>
    <xf numFmtId="213" fontId="82" fillId="0" borderId="39" xfId="0" applyNumberFormat="1" applyFont="1" applyFill="1" applyBorder="1" applyAlignment="1">
      <alignment vertical="center"/>
    </xf>
    <xf numFmtId="213" fontId="82" fillId="0" borderId="184" xfId="0" applyNumberFormat="1" applyFont="1" applyFill="1" applyBorder="1" applyAlignment="1">
      <alignment vertical="center"/>
    </xf>
    <xf numFmtId="213" fontId="81" fillId="0" borderId="0" xfId="0" applyNumberFormat="1" applyFont="1" applyFill="1" applyBorder="1" applyAlignment="1">
      <alignment vertical="center"/>
    </xf>
    <xf numFmtId="213" fontId="83" fillId="0" borderId="60" xfId="0" applyNumberFormat="1" applyFont="1" applyFill="1" applyBorder="1" applyAlignment="1">
      <alignment vertical="center"/>
    </xf>
    <xf numFmtId="213" fontId="83" fillId="0" borderId="63" xfId="0" applyNumberFormat="1" applyFont="1" applyFill="1" applyBorder="1" applyAlignment="1">
      <alignment vertical="center"/>
    </xf>
    <xf numFmtId="38" fontId="74" fillId="41" borderId="99" xfId="0" applyNumberFormat="1" applyFont="1" applyFill="1" applyBorder="1" applyAlignment="1">
      <alignment vertical="center"/>
    </xf>
    <xf numFmtId="38" fontId="74" fillId="41" borderId="108" xfId="0" applyNumberFormat="1" applyFont="1" applyFill="1" applyBorder="1" applyAlignment="1">
      <alignment vertical="center"/>
    </xf>
    <xf numFmtId="38" fontId="74" fillId="41" borderId="13" xfId="0" applyNumberFormat="1" applyFont="1" applyFill="1" applyBorder="1" applyAlignment="1">
      <alignment vertical="center"/>
    </xf>
    <xf numFmtId="38" fontId="74" fillId="41" borderId="102" xfId="0" applyNumberFormat="1" applyFont="1" applyFill="1" applyBorder="1" applyAlignment="1">
      <alignment vertical="center"/>
    </xf>
    <xf numFmtId="38" fontId="74" fillId="41" borderId="35" xfId="0" applyNumberFormat="1" applyFont="1" applyFill="1" applyBorder="1" applyAlignment="1">
      <alignment vertical="center"/>
    </xf>
    <xf numFmtId="38" fontId="74" fillId="41" borderId="104" xfId="0" applyNumberFormat="1" applyFont="1" applyFill="1" applyBorder="1" applyAlignment="1">
      <alignment vertical="center"/>
    </xf>
    <xf numFmtId="177" fontId="74" fillId="41" borderId="99" xfId="71" applyNumberFormat="1" applyFont="1" applyFill="1" applyBorder="1" applyAlignment="1">
      <alignment vertical="center"/>
    </xf>
    <xf numFmtId="177" fontId="74" fillId="41" borderId="108" xfId="71" applyNumberFormat="1" applyFont="1" applyFill="1" applyBorder="1" applyAlignment="1">
      <alignment vertical="center"/>
    </xf>
    <xf numFmtId="177" fontId="74" fillId="41" borderId="114" xfId="71" applyNumberFormat="1" applyFont="1" applyFill="1" applyBorder="1" applyAlignment="1">
      <alignment vertical="center"/>
    </xf>
    <xf numFmtId="177" fontId="74" fillId="41" borderId="115" xfId="71" applyNumberFormat="1" applyFont="1" applyFill="1" applyBorder="1" applyAlignment="1">
      <alignment vertical="center"/>
    </xf>
    <xf numFmtId="177" fontId="74" fillId="41" borderId="13" xfId="71" applyNumberFormat="1" applyFont="1" applyFill="1" applyBorder="1" applyAlignment="1">
      <alignment vertical="center"/>
    </xf>
    <xf numFmtId="177" fontId="74" fillId="41" borderId="102" xfId="71" applyNumberFormat="1" applyFont="1" applyFill="1" applyBorder="1" applyAlignment="1">
      <alignment vertical="center"/>
    </xf>
    <xf numFmtId="177" fontId="74" fillId="41" borderId="19" xfId="71" applyNumberFormat="1" applyFont="1" applyFill="1" applyBorder="1" applyAlignment="1">
      <alignment vertical="center"/>
    </xf>
    <xf numFmtId="177" fontId="74" fillId="41" borderId="116" xfId="71" applyNumberFormat="1" applyFont="1" applyFill="1" applyBorder="1" applyAlignment="1">
      <alignment vertical="center"/>
    </xf>
    <xf numFmtId="177" fontId="74" fillId="41" borderId="20" xfId="71" applyNumberFormat="1" applyFont="1" applyFill="1" applyBorder="1" applyAlignment="1">
      <alignment vertical="center"/>
    </xf>
    <xf numFmtId="177" fontId="74" fillId="41" borderId="105" xfId="71" applyNumberFormat="1" applyFont="1" applyFill="1" applyBorder="1" applyAlignment="1">
      <alignment vertical="center"/>
    </xf>
    <xf numFmtId="38" fontId="74" fillId="41" borderId="116" xfId="0" applyNumberFormat="1" applyFont="1" applyFill="1" applyBorder="1" applyAlignment="1">
      <alignment vertical="center"/>
    </xf>
    <xf numFmtId="38" fontId="74" fillId="41" borderId="105" xfId="0" applyNumberFormat="1" applyFont="1" applyFill="1" applyBorder="1" applyAlignment="1">
      <alignment vertical="center"/>
    </xf>
    <xf numFmtId="38" fontId="78" fillId="41" borderId="116" xfId="0" applyNumberFormat="1" applyFont="1" applyFill="1" applyBorder="1" applyAlignment="1">
      <alignment vertical="center"/>
    </xf>
    <xf numFmtId="38" fontId="74" fillId="41" borderId="19" xfId="0" applyNumberFormat="1" applyFont="1" applyFill="1" applyBorder="1" applyAlignment="1">
      <alignment vertical="center"/>
    </xf>
    <xf numFmtId="38" fontId="74" fillId="41" borderId="20" xfId="0" applyNumberFormat="1" applyFont="1" applyFill="1" applyBorder="1" applyAlignment="1">
      <alignment vertical="center"/>
    </xf>
    <xf numFmtId="177" fontId="74" fillId="41" borderId="35" xfId="71" applyNumberFormat="1" applyFont="1" applyFill="1" applyBorder="1" applyAlignment="1">
      <alignment vertical="center"/>
    </xf>
    <xf numFmtId="38" fontId="10" fillId="41" borderId="90" xfId="0" applyNumberFormat="1" applyFont="1" applyFill="1" applyBorder="1" applyAlignment="1">
      <alignment vertical="center"/>
    </xf>
    <xf numFmtId="38" fontId="10" fillId="41" borderId="79" xfId="0" applyNumberFormat="1" applyFont="1" applyFill="1" applyBorder="1" applyAlignment="1">
      <alignment vertical="center"/>
    </xf>
    <xf numFmtId="38" fontId="10" fillId="41" borderId="1" xfId="0" applyNumberFormat="1" applyFont="1" applyFill="1" applyBorder="1" applyAlignment="1">
      <alignment vertical="center"/>
    </xf>
    <xf numFmtId="38" fontId="10" fillId="41" borderId="33" xfId="0" applyNumberFormat="1" applyFont="1" applyFill="1" applyBorder="1" applyAlignment="1">
      <alignment vertical="center"/>
    </xf>
    <xf numFmtId="38" fontId="10" fillId="41" borderId="91" xfId="0" applyNumberFormat="1" applyFont="1" applyFill="1" applyBorder="1" applyAlignment="1">
      <alignment vertical="center"/>
    </xf>
    <xf numFmtId="38" fontId="10" fillId="41" borderId="17" xfId="0" applyNumberFormat="1" applyFont="1" applyFill="1" applyBorder="1" applyAlignment="1">
      <alignment vertical="center"/>
    </xf>
    <xf numFmtId="38" fontId="10" fillId="41" borderId="181" xfId="0" applyNumberFormat="1" applyFont="1" applyFill="1" applyBorder="1" applyAlignment="1">
      <alignment vertical="center"/>
    </xf>
    <xf numFmtId="38" fontId="10" fillId="41" borderId="30" xfId="0" applyNumberFormat="1" applyFont="1" applyFill="1" applyBorder="1" applyAlignment="1">
      <alignment vertical="center"/>
    </xf>
    <xf numFmtId="38" fontId="3" fillId="41" borderId="97" xfId="0" applyNumberFormat="1" applyFont="1" applyFill="1" applyBorder="1" applyAlignment="1">
      <alignment vertical="center"/>
    </xf>
    <xf numFmtId="38" fontId="10" fillId="41" borderId="25" xfId="0" applyNumberFormat="1" applyFont="1" applyFill="1" applyBorder="1" applyAlignment="1">
      <alignment vertical="center"/>
    </xf>
    <xf numFmtId="38" fontId="3" fillId="41" borderId="91" xfId="0" applyNumberFormat="1" applyFont="1" applyFill="1" applyBorder="1" applyAlignment="1">
      <alignment vertical="center"/>
    </xf>
    <xf numFmtId="38" fontId="3" fillId="41" borderId="180" xfId="0" applyNumberFormat="1" applyFont="1" applyFill="1" applyBorder="1" applyAlignment="1">
      <alignment vertical="center"/>
    </xf>
    <xf numFmtId="38" fontId="10" fillId="41" borderId="32" xfId="0" applyNumberFormat="1" applyFont="1" applyFill="1" applyBorder="1" applyAlignment="1">
      <alignment vertical="center"/>
    </xf>
    <xf numFmtId="38" fontId="10" fillId="41" borderId="89" xfId="0" applyNumberFormat="1" applyFont="1" applyFill="1" applyBorder="1" applyAlignment="1">
      <alignment vertical="center"/>
    </xf>
    <xf numFmtId="38" fontId="10" fillId="41" borderId="94" xfId="0" applyNumberFormat="1" applyFont="1" applyFill="1" applyBorder="1" applyAlignment="1">
      <alignment vertical="center"/>
    </xf>
    <xf numFmtId="38" fontId="10" fillId="41" borderId="91" xfId="0" applyNumberFormat="1" applyFont="1" applyFill="1" applyBorder="1" applyAlignment="1">
      <alignment vertical="center" shrinkToFit="1"/>
    </xf>
    <xf numFmtId="38" fontId="10" fillId="41" borderId="93" xfId="0" applyNumberFormat="1" applyFont="1" applyFill="1" applyBorder="1" applyAlignment="1">
      <alignment vertical="center" shrinkToFit="1"/>
    </xf>
    <xf numFmtId="177" fontId="10" fillId="41" borderId="90" xfId="71" applyNumberFormat="1" applyFont="1" applyFill="1" applyBorder="1" applyAlignment="1">
      <alignment vertical="center" shrinkToFit="1"/>
    </xf>
    <xf numFmtId="177" fontId="80" fillId="41" borderId="41" xfId="0" applyNumberFormat="1" applyFont="1" applyFill="1" applyBorder="1" applyAlignment="1">
      <alignment vertical="center" shrinkToFit="1"/>
    </xf>
    <xf numFmtId="38" fontId="3" fillId="41" borderId="91" xfId="0" applyNumberFormat="1" applyFont="1" applyFill="1" applyBorder="1" applyAlignment="1">
      <alignment vertical="center" shrinkToFit="1"/>
    </xf>
    <xf numFmtId="38" fontId="3" fillId="41" borderId="93" xfId="0" applyNumberFormat="1" applyFont="1" applyFill="1" applyBorder="1" applyAlignment="1">
      <alignment vertical="center" shrinkToFit="1"/>
    </xf>
    <xf numFmtId="38" fontId="10" fillId="41" borderId="94" xfId="0" applyNumberFormat="1" applyFont="1" applyFill="1" applyBorder="1" applyAlignment="1">
      <alignment vertical="center" shrinkToFit="1"/>
    </xf>
    <xf numFmtId="38" fontId="10" fillId="41" borderId="48" xfId="0" applyNumberFormat="1" applyFont="1" applyFill="1" applyBorder="1" applyAlignment="1">
      <alignment vertical="center" shrinkToFit="1"/>
    </xf>
    <xf numFmtId="38" fontId="3" fillId="41" borderId="0" xfId="0" applyNumberFormat="1" applyFont="1" applyFill="1" applyBorder="1" applyAlignment="1">
      <alignment vertical="center" shrinkToFit="1"/>
    </xf>
    <xf numFmtId="38" fontId="10" fillId="41" borderId="110" xfId="0" applyNumberFormat="1" applyFont="1" applyFill="1" applyBorder="1" applyAlignment="1">
      <alignment vertical="center" shrinkToFit="1"/>
    </xf>
    <xf numFmtId="38" fontId="80" fillId="41" borderId="111" xfId="0" applyNumberFormat="1" applyFont="1" applyFill="1" applyBorder="1" applyAlignment="1">
      <alignment vertical="center" shrinkToFit="1"/>
    </xf>
    <xf numFmtId="177" fontId="10" fillId="41" borderId="94" xfId="0" applyNumberFormat="1" applyFont="1" applyFill="1" applyBorder="1" applyAlignment="1">
      <alignment vertical="center" shrinkToFit="1"/>
    </xf>
    <xf numFmtId="177" fontId="80" fillId="41" borderId="34" xfId="0" applyNumberFormat="1" applyFont="1" applyFill="1" applyBorder="1" applyAlignment="1">
      <alignment vertical="center" shrinkToFit="1"/>
    </xf>
    <xf numFmtId="177" fontId="3" fillId="41" borderId="60" xfId="71" applyNumberFormat="1" applyFont="1" applyFill="1" applyBorder="1" applyAlignment="1">
      <alignment vertical="center" shrinkToFit="1"/>
    </xf>
    <xf numFmtId="177" fontId="3" fillId="41" borderId="0" xfId="71" applyNumberFormat="1" applyFont="1" applyFill="1" applyBorder="1" applyAlignment="1">
      <alignment vertical="center" shrinkToFit="1"/>
    </xf>
    <xf numFmtId="177" fontId="10" fillId="41" borderId="96" xfId="0" applyNumberFormat="1" applyFont="1" applyFill="1" applyBorder="1" applyAlignment="1">
      <alignment vertical="center" shrinkToFit="1"/>
    </xf>
    <xf numFmtId="177" fontId="80" fillId="41" borderId="61" xfId="0" applyNumberFormat="1" applyFont="1" applyFill="1" applyBorder="1" applyAlignment="1">
      <alignment vertical="center" shrinkToFit="1"/>
    </xf>
    <xf numFmtId="3" fontId="3" fillId="41" borderId="97" xfId="0" applyNumberFormat="1" applyFont="1" applyFill="1" applyBorder="1" applyAlignment="1">
      <alignment vertical="center" shrinkToFit="1"/>
    </xf>
    <xf numFmtId="38" fontId="3" fillId="41" borderId="25" xfId="0" applyNumberFormat="1" applyFont="1" applyFill="1" applyBorder="1" applyAlignment="1">
      <alignment vertical="center" shrinkToFit="1"/>
    </xf>
    <xf numFmtId="3" fontId="3" fillId="41" borderId="98" xfId="0" applyNumberFormat="1" applyFont="1" applyFill="1" applyBorder="1" applyAlignment="1">
      <alignment vertical="center" shrinkToFit="1"/>
    </xf>
    <xf numFmtId="38" fontId="3" fillId="41" borderId="47" xfId="0" applyNumberFormat="1" applyFont="1" applyFill="1" applyBorder="1" applyAlignment="1">
      <alignment vertical="center" shrinkToFit="1"/>
    </xf>
    <xf numFmtId="3" fontId="3" fillId="41" borderId="91" xfId="0" applyNumberFormat="1" applyFont="1" applyFill="1" applyBorder="1" applyAlignment="1">
      <alignment vertical="center" shrinkToFit="1"/>
    </xf>
    <xf numFmtId="38" fontId="3" fillId="41" borderId="17" xfId="0" applyNumberFormat="1" applyFont="1" applyFill="1" applyBorder="1" applyAlignment="1">
      <alignment vertical="center" shrinkToFit="1"/>
    </xf>
    <xf numFmtId="177" fontId="78" fillId="41" borderId="34" xfId="0" applyNumberFormat="1" applyFont="1" applyFill="1" applyBorder="1" applyAlignment="1">
      <alignment vertical="center" shrinkToFit="1"/>
    </xf>
    <xf numFmtId="10" fontId="10" fillId="41" borderId="1" xfId="71" applyNumberFormat="1" applyFont="1" applyFill="1" applyBorder="1" applyAlignment="1">
      <alignment vertical="center"/>
    </xf>
    <xf numFmtId="10" fontId="10" fillId="41" borderId="33" xfId="71" applyNumberFormat="1" applyFont="1" applyFill="1" applyBorder="1" applyAlignment="1">
      <alignment vertical="center"/>
    </xf>
    <xf numFmtId="0" fontId="10" fillId="3" borderId="82" xfId="0" applyNumberFormat="1" applyFont="1" applyFill="1" applyBorder="1" applyAlignment="1">
      <alignment horizontal="center" vertical="center"/>
    </xf>
    <xf numFmtId="0" fontId="10" fillId="3" borderId="83" xfId="0" applyNumberFormat="1" applyFont="1" applyFill="1" applyBorder="1" applyAlignment="1">
      <alignment horizontal="center" vertical="center"/>
    </xf>
    <xf numFmtId="0" fontId="10" fillId="3" borderId="84" xfId="0" applyNumberFormat="1" applyFont="1" applyFill="1" applyBorder="1" applyAlignment="1">
      <alignment horizontal="center" vertical="center"/>
    </xf>
    <xf numFmtId="38" fontId="10" fillId="35" borderId="22" xfId="0" applyNumberFormat="1" applyFont="1" applyFill="1" applyBorder="1" applyAlignment="1">
      <alignment horizontal="left" vertical="center"/>
    </xf>
    <xf numFmtId="38" fontId="10" fillId="35" borderId="33" xfId="0" applyNumberFormat="1" applyFont="1" applyFill="1" applyBorder="1" applyAlignment="1">
      <alignment horizontal="left" vertical="center"/>
    </xf>
    <xf numFmtId="0" fontId="10" fillId="34" borderId="82" xfId="0" applyNumberFormat="1" applyFont="1" applyFill="1" applyBorder="1" applyAlignment="1">
      <alignment horizontal="center" vertical="center"/>
    </xf>
    <xf numFmtId="0" fontId="10" fillId="34" borderId="83" xfId="0" applyNumberFormat="1" applyFont="1" applyFill="1" applyBorder="1" applyAlignment="1">
      <alignment horizontal="center" vertical="center"/>
    </xf>
    <xf numFmtId="0" fontId="10" fillId="34" borderId="84" xfId="0" applyNumberFormat="1" applyFont="1" applyFill="1" applyBorder="1" applyAlignment="1">
      <alignment horizontal="center" vertical="center"/>
    </xf>
    <xf numFmtId="38" fontId="10" fillId="35" borderId="22" xfId="0" applyNumberFormat="1" applyFont="1" applyFill="1" applyBorder="1" applyAlignment="1">
      <alignment horizontal="center" vertical="center"/>
    </xf>
    <xf numFmtId="38" fontId="10" fillId="35" borderId="33" xfId="0" applyNumberFormat="1" applyFont="1" applyFill="1" applyBorder="1" applyAlignment="1">
      <alignment horizontal="center" vertical="center"/>
    </xf>
    <xf numFmtId="41" fontId="78" fillId="0" borderId="21" xfId="77" applyFont="1" applyFill="1" applyBorder="1" applyAlignment="1">
      <alignment vertical="center"/>
    </xf>
    <xf numFmtId="41" fontId="78" fillId="0" borderId="22" xfId="77" applyFont="1" applyFill="1" applyBorder="1" applyAlignment="1">
      <alignment vertical="center"/>
    </xf>
    <xf numFmtId="41" fontId="78" fillId="0" borderId="33" xfId="77" applyFont="1" applyFill="1" applyBorder="1" applyAlignment="1">
      <alignment vertical="center"/>
    </xf>
    <xf numFmtId="38" fontId="10" fillId="35" borderId="101" xfId="0" applyNumberFormat="1" applyFont="1" applyFill="1" applyBorder="1" applyAlignment="1">
      <alignment horizontal="left" vertical="center"/>
    </xf>
    <xf numFmtId="38" fontId="10" fillId="35" borderId="137" xfId="0" applyNumberFormat="1" applyFont="1" applyFill="1" applyBorder="1" applyAlignment="1">
      <alignment horizontal="left" vertical="center"/>
    </xf>
    <xf numFmtId="38" fontId="10" fillId="35" borderId="45" xfId="0" applyNumberFormat="1" applyFont="1" applyFill="1" applyBorder="1" applyAlignment="1">
      <alignment horizontal="left" vertical="center"/>
    </xf>
    <xf numFmtId="38" fontId="10" fillId="35" borderId="79" xfId="0" applyNumberFormat="1" applyFont="1" applyFill="1" applyBorder="1" applyAlignment="1">
      <alignment horizontal="left" vertical="center"/>
    </xf>
    <xf numFmtId="177" fontId="10" fillId="35" borderId="29" xfId="71" applyNumberFormat="1" applyFont="1" applyFill="1" applyBorder="1" applyAlignment="1">
      <alignment horizontal="center" vertical="center"/>
    </xf>
    <xf numFmtId="177" fontId="10" fillId="35" borderId="30" xfId="71" applyNumberFormat="1" applyFont="1" applyFill="1" applyBorder="1" applyAlignment="1">
      <alignment horizontal="center" vertical="center"/>
    </xf>
    <xf numFmtId="177" fontId="78" fillId="0" borderId="147" xfId="71" applyNumberFormat="1" applyFont="1" applyFill="1" applyBorder="1" applyAlignment="1">
      <alignment vertical="center"/>
    </xf>
    <xf numFmtId="177" fontId="78" fillId="0" borderId="29" xfId="71" applyNumberFormat="1" applyFont="1" applyFill="1" applyBorder="1" applyAlignment="1">
      <alignment vertical="center"/>
    </xf>
    <xf numFmtId="177" fontId="78" fillId="0" borderId="30" xfId="71" applyNumberFormat="1" applyFont="1" applyFill="1" applyBorder="1" applyAlignment="1">
      <alignment vertical="center"/>
    </xf>
    <xf numFmtId="177" fontId="78" fillId="0" borderId="147" xfId="71" applyNumberFormat="1" applyFont="1" applyFill="1" applyBorder="1" applyAlignment="1">
      <alignment vertical="center" wrapText="1"/>
    </xf>
    <xf numFmtId="177" fontId="78" fillId="0" borderId="29" xfId="71" applyNumberFormat="1" applyFont="1" applyFill="1" applyBorder="1" applyAlignment="1">
      <alignment vertical="center" wrapText="1"/>
    </xf>
    <xf numFmtId="38" fontId="10" fillId="34" borderId="66" xfId="0" applyNumberFormat="1" applyFont="1" applyFill="1" applyBorder="1" applyAlignment="1">
      <alignment horizontal="center" vertical="center"/>
    </xf>
    <xf numFmtId="38" fontId="10" fillId="34" borderId="23" xfId="0" applyNumberFormat="1" applyFont="1" applyFill="1" applyBorder="1" applyAlignment="1">
      <alignment horizontal="center" vertical="center"/>
    </xf>
    <xf numFmtId="38" fontId="10" fillId="34" borderId="76" xfId="0" applyNumberFormat="1" applyFont="1" applyFill="1" applyBorder="1" applyAlignment="1">
      <alignment horizontal="center" vertical="center"/>
    </xf>
    <xf numFmtId="38" fontId="10" fillId="34" borderId="26" xfId="0" applyNumberFormat="1" applyFont="1" applyFill="1" applyBorder="1" applyAlignment="1">
      <alignment horizontal="center" vertical="center"/>
    </xf>
    <xf numFmtId="38" fontId="10" fillId="36" borderId="66" xfId="0" applyNumberFormat="1" applyFont="1" applyFill="1" applyBorder="1" applyAlignment="1">
      <alignment horizontal="center" vertical="center"/>
    </xf>
    <xf numFmtId="38" fontId="10" fillId="36" borderId="23" xfId="0" applyNumberFormat="1" applyFont="1" applyFill="1" applyBorder="1" applyAlignment="1">
      <alignment horizontal="center" vertical="center"/>
    </xf>
    <xf numFmtId="38" fontId="10" fillId="36" borderId="76" xfId="0" applyNumberFormat="1" applyFont="1" applyFill="1" applyBorder="1" applyAlignment="1">
      <alignment horizontal="center" vertical="center"/>
    </xf>
    <xf numFmtId="38" fontId="10" fillId="36" borderId="26" xfId="0" applyNumberFormat="1" applyFont="1" applyFill="1" applyBorder="1" applyAlignment="1">
      <alignment horizontal="center" vertical="center"/>
    </xf>
    <xf numFmtId="38" fontId="10" fillId="35" borderId="101" xfId="0" applyNumberFormat="1" applyFont="1" applyFill="1" applyBorder="1" applyAlignment="1">
      <alignment horizontal="center" vertical="center"/>
    </xf>
    <xf numFmtId="38" fontId="10" fillId="35" borderId="137" xfId="0" applyNumberFormat="1" applyFont="1" applyFill="1" applyBorder="1" applyAlignment="1">
      <alignment horizontal="center" vertical="center"/>
    </xf>
    <xf numFmtId="41" fontId="78" fillId="0" borderId="100" xfId="77" applyFont="1" applyFill="1" applyBorder="1" applyAlignment="1">
      <alignment vertical="center"/>
    </xf>
    <xf numFmtId="41" fontId="78" fillId="0" borderId="101" xfId="77" applyFont="1" applyFill="1" applyBorder="1" applyAlignment="1">
      <alignment vertical="center"/>
    </xf>
    <xf numFmtId="41" fontId="78" fillId="0" borderId="137" xfId="77" applyFont="1" applyFill="1" applyBorder="1" applyAlignment="1">
      <alignment vertical="center"/>
    </xf>
    <xf numFmtId="38" fontId="10" fillId="36" borderId="25" xfId="0" applyNumberFormat="1" applyFont="1" applyFill="1" applyBorder="1" applyAlignment="1">
      <alignment horizontal="center" vertical="center"/>
    </xf>
    <xf numFmtId="38" fontId="10" fillId="36" borderId="27" xfId="0" applyNumberFormat="1" applyFont="1" applyFill="1" applyBorder="1" applyAlignment="1">
      <alignment horizontal="center" vertical="center"/>
    </xf>
    <xf numFmtId="38" fontId="10" fillId="35" borderId="101" xfId="0" applyNumberFormat="1" applyFont="1" applyFill="1" applyBorder="1" applyAlignment="1">
      <alignment vertical="center"/>
    </xf>
    <xf numFmtId="38" fontId="10" fillId="35" borderId="137" xfId="0" applyNumberFormat="1" applyFont="1" applyFill="1" applyBorder="1" applyAlignment="1">
      <alignment vertical="center"/>
    </xf>
    <xf numFmtId="38" fontId="10" fillId="35" borderId="23" xfId="0" applyNumberFormat="1" applyFont="1" applyFill="1" applyBorder="1" applyAlignment="1">
      <alignment horizontal="center" vertical="center"/>
    </xf>
    <xf numFmtId="38" fontId="10" fillId="35" borderId="25" xfId="0" applyNumberFormat="1" applyFont="1" applyFill="1" applyBorder="1" applyAlignment="1">
      <alignment horizontal="center" vertical="center"/>
    </xf>
    <xf numFmtId="38" fontId="10" fillId="35" borderId="0" xfId="0" applyNumberFormat="1" applyFont="1" applyFill="1" applyBorder="1" applyAlignment="1">
      <alignment horizontal="center" vertical="center"/>
    </xf>
    <xf numFmtId="38" fontId="10" fillId="35" borderId="17" xfId="0" applyNumberFormat="1" applyFont="1" applyFill="1" applyBorder="1" applyAlignment="1">
      <alignment horizontal="center" vertical="center"/>
    </xf>
    <xf numFmtId="38" fontId="10" fillId="35" borderId="26" xfId="0" applyNumberFormat="1" applyFont="1" applyFill="1" applyBorder="1" applyAlignment="1">
      <alignment horizontal="center" vertical="center"/>
    </xf>
    <xf numFmtId="38" fontId="10" fillId="35" borderId="27" xfId="0" applyNumberFormat="1" applyFont="1" applyFill="1" applyBorder="1" applyAlignment="1">
      <alignment horizontal="center" vertical="center"/>
    </xf>
    <xf numFmtId="176" fontId="10" fillId="35" borderId="82" xfId="0" applyNumberFormat="1" applyFont="1" applyFill="1" applyBorder="1" applyAlignment="1">
      <alignment horizontal="center" vertical="center"/>
    </xf>
    <xf numFmtId="176" fontId="10" fillId="35" borderId="83" xfId="0" applyNumberFormat="1" applyFont="1" applyFill="1" applyBorder="1" applyAlignment="1">
      <alignment horizontal="center" vertical="center"/>
    </xf>
    <xf numFmtId="176" fontId="10" fillId="35" borderId="84" xfId="0" applyNumberFormat="1" applyFont="1" applyFill="1" applyBorder="1" applyAlignment="1">
      <alignment horizontal="center" vertical="center"/>
    </xf>
    <xf numFmtId="176" fontId="10" fillId="3" borderId="82" xfId="0" applyNumberFormat="1" applyFont="1" applyFill="1" applyBorder="1" applyAlignment="1">
      <alignment horizontal="center" vertical="center"/>
    </xf>
    <xf numFmtId="176" fontId="10" fillId="3" borderId="83" xfId="0" applyNumberFormat="1" applyFont="1" applyFill="1" applyBorder="1" applyAlignment="1">
      <alignment horizontal="center" vertical="center"/>
    </xf>
    <xf numFmtId="38" fontId="10" fillId="35" borderId="143" xfId="0" applyNumberFormat="1" applyFont="1" applyFill="1" applyBorder="1" applyAlignment="1">
      <alignment horizontal="center" vertical="center"/>
    </xf>
    <xf numFmtId="38" fontId="10" fillId="35" borderId="76" xfId="0" applyNumberFormat="1" applyFont="1" applyFill="1" applyBorder="1" applyAlignment="1">
      <alignment horizontal="center" vertical="center"/>
    </xf>
    <xf numFmtId="38" fontId="10" fillId="35" borderId="187" xfId="0" applyNumberFormat="1" applyFont="1" applyFill="1" applyBorder="1" applyAlignment="1">
      <alignment horizontal="center" vertical="center" wrapText="1"/>
    </xf>
    <xf numFmtId="38" fontId="10" fillId="35" borderId="188" xfId="0" applyNumberFormat="1" applyFont="1" applyFill="1" applyBorder="1" applyAlignment="1">
      <alignment horizontal="center" vertical="center" wrapText="1"/>
    </xf>
    <xf numFmtId="38" fontId="10" fillId="3" borderId="114" xfId="0" applyNumberFormat="1" applyFont="1" applyFill="1" applyBorder="1" applyAlignment="1">
      <alignment horizontal="center" vertical="center"/>
    </xf>
    <xf numFmtId="38" fontId="10" fillId="3" borderId="16" xfId="0" applyNumberFormat="1" applyFont="1" applyFill="1" applyBorder="1" applyAlignment="1">
      <alignment horizontal="center" vertical="center"/>
    </xf>
    <xf numFmtId="38" fontId="10" fillId="3" borderId="187" xfId="0" applyNumberFormat="1" applyFont="1" applyFill="1" applyBorder="1" applyAlignment="1">
      <alignment horizontal="center" vertical="center" wrapText="1"/>
    </xf>
    <xf numFmtId="38" fontId="10" fillId="3" borderId="188" xfId="0" applyNumberFormat="1" applyFont="1" applyFill="1" applyBorder="1" applyAlignment="1">
      <alignment horizontal="center" vertical="center" wrapText="1"/>
    </xf>
    <xf numFmtId="38" fontId="10" fillId="35" borderId="189" xfId="0" applyNumberFormat="1" applyFont="1" applyFill="1" applyBorder="1" applyAlignment="1">
      <alignment horizontal="center" vertical="center"/>
    </xf>
    <xf numFmtId="38" fontId="10" fillId="35" borderId="190" xfId="0" applyNumberFormat="1" applyFont="1" applyFill="1" applyBorder="1" applyAlignment="1">
      <alignment horizontal="center" vertical="center"/>
    </xf>
    <xf numFmtId="38" fontId="10" fillId="35" borderId="39" xfId="0" applyNumberFormat="1" applyFont="1" applyFill="1" applyBorder="1" applyAlignment="1">
      <alignment horizontal="center" vertical="center"/>
    </xf>
    <xf numFmtId="38" fontId="10" fillId="35" borderId="45" xfId="0" applyNumberFormat="1" applyFont="1" applyFill="1" applyBorder="1" applyAlignment="1">
      <alignment horizontal="center" vertical="center"/>
    </xf>
    <xf numFmtId="38" fontId="10" fillId="35" borderId="44" xfId="0" applyNumberFormat="1" applyFont="1" applyFill="1" applyBorder="1" applyAlignment="1">
      <alignment horizontal="center" vertical="center"/>
    </xf>
    <xf numFmtId="38" fontId="10" fillId="35" borderId="80" xfId="0" applyNumberFormat="1" applyFont="1" applyFill="1" applyBorder="1" applyAlignment="1">
      <alignment horizontal="center" vertical="center"/>
    </xf>
    <xf numFmtId="38" fontId="10" fillId="35" borderId="191" xfId="0" applyNumberFormat="1" applyFont="1" applyFill="1" applyBorder="1" applyAlignment="1">
      <alignment horizontal="center" vertical="center"/>
    </xf>
    <xf numFmtId="38" fontId="10" fillId="35" borderId="2" xfId="0" applyNumberFormat="1" applyFont="1" applyFill="1" applyBorder="1" applyAlignment="1">
      <alignment horizontal="center" vertical="center"/>
    </xf>
    <xf numFmtId="38" fontId="10" fillId="35" borderId="50" xfId="0" applyNumberFormat="1" applyFont="1" applyFill="1" applyBorder="1" applyAlignment="1">
      <alignment horizontal="center" vertical="center"/>
    </xf>
    <xf numFmtId="38" fontId="10" fillId="35" borderId="68" xfId="0" applyNumberFormat="1" applyFont="1" applyFill="1" applyBorder="1" applyAlignment="1">
      <alignment horizontal="center" vertical="center"/>
    </xf>
    <xf numFmtId="38" fontId="10" fillId="35" borderId="23" xfId="0" applyNumberFormat="1" applyFont="1" applyFill="1" applyBorder="1" applyAlignment="1">
      <alignment horizontal="center" vertical="center" wrapText="1"/>
    </xf>
    <xf numFmtId="38" fontId="10" fillId="35" borderId="0" xfId="0" applyNumberFormat="1" applyFont="1" applyFill="1" applyBorder="1" applyAlignment="1">
      <alignment horizontal="center" vertical="center" wrapText="1"/>
    </xf>
    <xf numFmtId="176" fontId="80" fillId="3" borderId="82" xfId="0" applyNumberFormat="1" applyFont="1" applyFill="1" applyBorder="1" applyAlignment="1">
      <alignment horizontal="center" vertical="center"/>
    </xf>
    <xf numFmtId="176" fontId="80" fillId="3" borderId="83" xfId="0" applyNumberFormat="1" applyFont="1" applyFill="1" applyBorder="1" applyAlignment="1">
      <alignment horizontal="center" vertical="center"/>
    </xf>
    <xf numFmtId="38" fontId="80" fillId="35" borderId="143" xfId="0" applyNumberFormat="1" applyFont="1" applyFill="1" applyBorder="1" applyAlignment="1">
      <alignment horizontal="center" vertical="center"/>
    </xf>
    <xf numFmtId="38" fontId="80" fillId="35" borderId="76" xfId="0" applyNumberFormat="1" applyFont="1" applyFill="1" applyBorder="1" applyAlignment="1">
      <alignment horizontal="center" vertical="center"/>
    </xf>
    <xf numFmtId="38" fontId="80" fillId="35" borderId="187" xfId="0" applyNumberFormat="1" applyFont="1" applyFill="1" applyBorder="1" applyAlignment="1">
      <alignment horizontal="center" vertical="center" wrapText="1"/>
    </xf>
    <xf numFmtId="38" fontId="80" fillId="35" borderId="188" xfId="0" applyNumberFormat="1" applyFont="1" applyFill="1" applyBorder="1" applyAlignment="1">
      <alignment horizontal="center" vertical="center" wrapText="1"/>
    </xf>
    <xf numFmtId="38" fontId="80" fillId="3" borderId="114" xfId="0" applyNumberFormat="1" applyFont="1" applyFill="1" applyBorder="1" applyAlignment="1">
      <alignment horizontal="center" vertical="center"/>
    </xf>
    <xf numFmtId="38" fontId="80" fillId="3" borderId="16" xfId="0" applyNumberFormat="1" applyFont="1" applyFill="1" applyBorder="1" applyAlignment="1">
      <alignment horizontal="center" vertical="center"/>
    </xf>
    <xf numFmtId="38" fontId="80" fillId="3" borderId="187" xfId="0" applyNumberFormat="1" applyFont="1" applyFill="1" applyBorder="1" applyAlignment="1">
      <alignment horizontal="center" vertical="center" wrapText="1"/>
    </xf>
    <xf numFmtId="38" fontId="80" fillId="3" borderId="188" xfId="0" applyNumberFormat="1" applyFont="1" applyFill="1" applyBorder="1" applyAlignment="1">
      <alignment horizontal="center" vertical="center" wrapText="1"/>
    </xf>
    <xf numFmtId="176" fontId="80" fillId="35" borderId="82" xfId="0" applyNumberFormat="1" applyFont="1" applyFill="1" applyBorder="1" applyAlignment="1">
      <alignment horizontal="center" vertical="center"/>
    </xf>
    <xf numFmtId="176" fontId="80" fillId="35" borderId="83" xfId="0" applyNumberFormat="1" applyFont="1" applyFill="1" applyBorder="1" applyAlignment="1">
      <alignment horizontal="center" vertical="center"/>
    </xf>
    <xf numFmtId="176" fontId="80" fillId="35" borderId="84" xfId="0" applyNumberFormat="1" applyFont="1" applyFill="1" applyBorder="1" applyAlignment="1">
      <alignment horizontal="center" vertical="center"/>
    </xf>
    <xf numFmtId="38" fontId="80" fillId="35" borderId="23" xfId="0" applyNumberFormat="1" applyFont="1" applyFill="1" applyBorder="1" applyAlignment="1">
      <alignment horizontal="center" vertical="center"/>
    </xf>
    <xf numFmtId="38" fontId="80" fillId="35" borderId="25" xfId="0" applyNumberFormat="1" applyFont="1" applyFill="1" applyBorder="1" applyAlignment="1">
      <alignment horizontal="center" vertical="center"/>
    </xf>
    <xf numFmtId="38" fontId="80" fillId="35" borderId="26" xfId="0" applyNumberFormat="1" applyFont="1" applyFill="1" applyBorder="1" applyAlignment="1">
      <alignment horizontal="center" vertical="center"/>
    </xf>
    <xf numFmtId="38" fontId="80" fillId="35" borderId="27" xfId="0" applyNumberFormat="1" applyFont="1" applyFill="1" applyBorder="1" applyAlignment="1">
      <alignment horizontal="center" vertical="center"/>
    </xf>
    <xf numFmtId="0" fontId="80" fillId="3" borderId="23" xfId="0" applyNumberFormat="1" applyFont="1" applyFill="1" applyBorder="1" applyAlignment="1">
      <alignment horizontal="center" vertical="center"/>
    </xf>
    <xf numFmtId="0" fontId="80" fillId="3" borderId="68" xfId="0" applyNumberFormat="1" applyFont="1" applyFill="1" applyBorder="1" applyAlignment="1">
      <alignment horizontal="center" vertical="center"/>
    </xf>
    <xf numFmtId="0" fontId="80" fillId="3" borderId="26" xfId="0" applyNumberFormat="1" applyFont="1" applyFill="1" applyBorder="1" applyAlignment="1">
      <alignment horizontal="center" vertical="center"/>
    </xf>
    <xf numFmtId="0" fontId="80" fillId="3" borderId="155" xfId="0" applyNumberFormat="1" applyFont="1" applyFill="1" applyBorder="1" applyAlignment="1">
      <alignment horizontal="center" vertical="center"/>
    </xf>
    <xf numFmtId="0" fontId="80" fillId="35" borderId="82" xfId="0" applyNumberFormat="1" applyFont="1" applyFill="1" applyBorder="1" applyAlignment="1">
      <alignment horizontal="center" vertical="center"/>
    </xf>
    <xf numFmtId="0" fontId="80" fillId="35" borderId="83" xfId="0" applyNumberFormat="1" applyFont="1" applyFill="1" applyBorder="1" applyAlignment="1">
      <alignment horizontal="center" vertical="center"/>
    </xf>
    <xf numFmtId="0" fontId="80" fillId="35" borderId="192" xfId="0" applyNumberFormat="1" applyFont="1" applyFill="1" applyBorder="1" applyAlignment="1">
      <alignment horizontal="center" vertical="center"/>
    </xf>
    <xf numFmtId="0" fontId="80" fillId="3" borderId="193" xfId="0" applyNumberFormat="1" applyFont="1" applyFill="1" applyBorder="1" applyAlignment="1">
      <alignment horizontal="center" vertical="center"/>
    </xf>
    <xf numFmtId="0" fontId="80" fillId="3" borderId="83" xfId="0" applyNumberFormat="1" applyFont="1" applyFill="1" applyBorder="1" applyAlignment="1">
      <alignment horizontal="center" vertical="center"/>
    </xf>
    <xf numFmtId="38" fontId="80" fillId="35" borderId="66" xfId="0" applyNumberFormat="1" applyFont="1" applyFill="1" applyBorder="1" applyAlignment="1">
      <alignment horizontal="center" vertical="center"/>
    </xf>
    <xf numFmtId="38" fontId="80" fillId="35" borderId="68" xfId="0" applyNumberFormat="1" applyFont="1" applyFill="1" applyBorder="1" applyAlignment="1">
      <alignment horizontal="center" vertical="center"/>
    </xf>
    <xf numFmtId="38" fontId="80" fillId="35" borderId="155" xfId="0" applyNumberFormat="1" applyFont="1" applyFill="1" applyBorder="1" applyAlignment="1">
      <alignment horizontal="center" vertical="center"/>
    </xf>
    <xf numFmtId="38" fontId="80" fillId="3" borderId="194" xfId="0" applyNumberFormat="1" applyFont="1" applyFill="1" applyBorder="1" applyAlignment="1">
      <alignment horizontal="center" vertical="center"/>
    </xf>
    <xf numFmtId="38" fontId="80" fillId="3" borderId="68" xfId="0" applyNumberFormat="1" applyFont="1" applyFill="1" applyBorder="1" applyAlignment="1">
      <alignment horizontal="center" vertical="center"/>
    </xf>
    <xf numFmtId="38" fontId="80" fillId="3" borderId="188" xfId="0" applyNumberFormat="1" applyFont="1" applyFill="1" applyBorder="1" applyAlignment="1">
      <alignment horizontal="center" vertical="center"/>
    </xf>
    <xf numFmtId="38" fontId="80" fillId="3" borderId="155" xfId="0" applyNumberFormat="1" applyFont="1" applyFill="1" applyBorder="1" applyAlignment="1">
      <alignment horizontal="center" vertical="center"/>
    </xf>
    <xf numFmtId="38" fontId="80" fillId="3" borderId="23" xfId="0" applyNumberFormat="1" applyFont="1" applyFill="1" applyBorder="1" applyAlignment="1">
      <alignment horizontal="center" vertical="center"/>
    </xf>
    <xf numFmtId="38" fontId="80" fillId="3" borderId="26" xfId="0" applyNumberFormat="1" applyFont="1" applyFill="1" applyBorder="1" applyAlignment="1">
      <alignment horizontal="center" vertical="center"/>
    </xf>
  </cellXfs>
  <cellStyles count="84">
    <cellStyle name="Normal" xfId="0"/>
    <cellStyle name="$" xfId="15"/>
    <cellStyle name="$_db진흥" xfId="16"/>
    <cellStyle name="$_견적2" xfId="17"/>
    <cellStyle name="$_기아" xfId="18"/>
    <cellStyle name="??&amp;O?&amp;H?_x0008__x000F__x0007_?_x0007__x0001__x0001_" xfId="19"/>
    <cellStyle name="??&amp;O?&amp;H?_x0008_??_x0007__x0001__x0001_" xfId="20"/>
    <cellStyle name="_소코드1" xfId="21"/>
    <cellStyle name="20% - 강조색1" xfId="22"/>
    <cellStyle name="20% - 강조색2" xfId="23"/>
    <cellStyle name="20% - 강조색3" xfId="24"/>
    <cellStyle name="20% - 강조색4" xfId="25"/>
    <cellStyle name="20% - 강조색5" xfId="26"/>
    <cellStyle name="20% - 강조색6" xfId="27"/>
    <cellStyle name="40% - 강조색1" xfId="28"/>
    <cellStyle name="40% - 강조색2" xfId="29"/>
    <cellStyle name="40% - 강조색3" xfId="30"/>
    <cellStyle name="40% - 강조색4" xfId="31"/>
    <cellStyle name="40% - 강조색5" xfId="32"/>
    <cellStyle name="40% - 강조색6" xfId="33"/>
    <cellStyle name="60% - 강조색1" xfId="34"/>
    <cellStyle name="60% - 강조색2" xfId="35"/>
    <cellStyle name="60% - 강조색3" xfId="36"/>
    <cellStyle name="60% - 강조색4" xfId="37"/>
    <cellStyle name="60% - 강조색5" xfId="38"/>
    <cellStyle name="60% - 강조색6" xfId="39"/>
    <cellStyle name="Ç¥ÁØ_¾ç½Ä (29)" xfId="40"/>
    <cellStyle name="category" xfId="41"/>
    <cellStyle name="Comma [0]_ SG&amp;A Bridge " xfId="42"/>
    <cellStyle name="comma zerodec" xfId="43"/>
    <cellStyle name="Comma_ SG&amp;A Bridge " xfId="44"/>
    <cellStyle name="Currency [0]_ SG&amp;A Bridge " xfId="45"/>
    <cellStyle name="Currency_ SG&amp;A Bridge " xfId="46"/>
    <cellStyle name="Currency1" xfId="47"/>
    <cellStyle name="Dollar (zero dec)" xfId="48"/>
    <cellStyle name="Grey" xfId="49"/>
    <cellStyle name="HEADER" xfId="50"/>
    <cellStyle name="Input [yellow]" xfId="51"/>
    <cellStyle name="Model" xfId="52"/>
    <cellStyle name="Normal - Style1" xfId="53"/>
    <cellStyle name="Normal_ SG&amp;A Bridge " xfId="54"/>
    <cellStyle name="Percent [2]" xfId="55"/>
    <cellStyle name="subhead" xfId="56"/>
    <cellStyle name="강조색1" xfId="57"/>
    <cellStyle name="강조색2" xfId="58"/>
    <cellStyle name="강조색3" xfId="59"/>
    <cellStyle name="강조색4" xfId="60"/>
    <cellStyle name="강조색5" xfId="61"/>
    <cellStyle name="강조색6" xfId="62"/>
    <cellStyle name="경고문" xfId="63"/>
    <cellStyle name="계산" xfId="64"/>
    <cellStyle name="나쁨" xfId="65"/>
    <cellStyle name="똿뗦먛귟 [0.00]_PRODUCT DETAIL Q1" xfId="66"/>
    <cellStyle name="똿뗦먛귟_PRODUCT DETAIL Q1" xfId="67"/>
    <cellStyle name="메모" xfId="68"/>
    <cellStyle name="믅됞 [0.00]_PRODUCT DETAIL Q1" xfId="69"/>
    <cellStyle name="믅됞_PRODUCT DETAIL Q1" xfId="70"/>
    <cellStyle name="Percent" xfId="71"/>
    <cellStyle name="보통" xfId="72"/>
    <cellStyle name="뷭?_BOOKSHIP" xfId="73"/>
    <cellStyle name="설명 텍스트" xfId="74"/>
    <cellStyle name="셀 확인" xfId="75"/>
    <cellStyle name="Comma" xfId="76"/>
    <cellStyle name="Comma [0]" xfId="77"/>
    <cellStyle name="스타일 1" xfId="78"/>
    <cellStyle name="연결된 셀" xfId="79"/>
    <cellStyle name="Followed Hyperlink" xfId="80"/>
    <cellStyle name="요약" xfId="81"/>
    <cellStyle name="원" xfId="82"/>
    <cellStyle name="입력" xfId="83"/>
    <cellStyle name="제목" xfId="84"/>
    <cellStyle name="제목 1" xfId="85"/>
    <cellStyle name="제목 2" xfId="86"/>
    <cellStyle name="제목 3" xfId="87"/>
    <cellStyle name="제목 4" xfId="88"/>
    <cellStyle name="좋음" xfId="89"/>
    <cellStyle name="출력" xfId="90"/>
    <cellStyle name="콤마 [0]_  RANGE " xfId="91"/>
    <cellStyle name="콤마_  RANGE " xfId="92"/>
    <cellStyle name="Currency" xfId="93"/>
    <cellStyle name="Currency [0]" xfId="94"/>
    <cellStyle name="표준 18" xfId="95"/>
    <cellStyle name="표준 4" xfId="96"/>
    <cellStyle name="Hyperlink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0</xdr:rowOff>
    </xdr:from>
    <xdr:to>
      <xdr:col>10</xdr:col>
      <xdr:colOff>504825</xdr:colOff>
      <xdr:row>15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0" y="1990725"/>
          <a:ext cx="66008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  Factsheet</a:t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7</xdr:col>
      <xdr:colOff>428625</xdr:colOff>
      <xdr:row>16</xdr:row>
      <xdr:rowOff>57150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552700" y="2057400"/>
          <a:ext cx="2343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맑은 고딕"/>
              <a:ea typeface="맑은 고딕"/>
              <a:cs typeface="맑은 고딕"/>
            </a:rPr>
            <a:t>(2020</a:t>
          </a:r>
          <a:r>
            <a:rPr lang="en-US" cap="none" sz="2000" b="1" i="0" u="none" baseline="0">
              <a:solidFill>
                <a:srgbClr val="FFFFFF"/>
              </a:solidFill>
              <a:latin typeface="맑은 고딕"/>
              <a:ea typeface="맑은 고딕"/>
              <a:cs typeface="맑은 고딕"/>
            </a:rPr>
            <a:t>년</a:t>
          </a:r>
          <a:r>
            <a:rPr lang="en-US" cap="none" sz="2000" b="1" i="0" u="none" baseline="0">
              <a:solidFill>
                <a:srgbClr val="FFFFFF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맑은 고딕"/>
              <a:ea typeface="맑은 고딕"/>
              <a:cs typeface="맑은 고딕"/>
            </a:rPr>
            <a:t>3</a:t>
          </a:r>
          <a:r>
            <a:rPr lang="en-US" cap="none" sz="2000" b="1" i="0" u="none" baseline="0">
              <a:solidFill>
                <a:srgbClr val="FFFFFF"/>
              </a:solidFill>
              <a:latin typeface="맑은 고딕"/>
              <a:ea typeface="맑은 고딕"/>
              <a:cs typeface="맑은 고딕"/>
            </a:rPr>
            <a:t>분기</a:t>
          </a:r>
          <a:r>
            <a:rPr lang="en-US" cap="none" sz="2000" b="1" i="0" u="none" baseline="0">
              <a:solidFill>
                <a:srgbClr val="FFFFFF"/>
              </a:solidFill>
              <a:latin typeface="맑은 고딕"/>
              <a:ea typeface="맑은 고딕"/>
              <a:cs typeface="맑은 고딕"/>
            </a:rPr>
            <a:t>)</a:t>
          </a:r>
        </a:p>
      </xdr:txBody>
    </xdr:sp>
    <xdr:clientData/>
  </xdr:twoCellAnchor>
  <xdr:twoCellAnchor editAs="oneCell">
    <xdr:from>
      <xdr:col>1</xdr:col>
      <xdr:colOff>114300</xdr:colOff>
      <xdr:row>2</xdr:row>
      <xdr:rowOff>171450</xdr:rowOff>
    </xdr:from>
    <xdr:to>
      <xdr:col>2</xdr:col>
      <xdr:colOff>285750</xdr:colOff>
      <xdr:row>5</xdr:row>
      <xdr:rowOff>85725</xdr:rowOff>
    </xdr:to>
    <xdr:pic>
      <xdr:nvPicPr>
        <xdr:cNvPr id="3" name="그림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342900</xdr:colOff>
      <xdr:row>36</xdr:row>
      <xdr:rowOff>152400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8810625"/>
          <a:ext cx="981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%20IR\NDR&#51088;&#47308;\&#54057;&#53944;&#49884;&#53944;\&#47215;&#45936;\20.3Q\&#48512;&#49436;%20&#54924;&#49888;&#51088;&#47308;\20201027%20&#47215;&#45936;&#49552;&#54644;&#48372;&#54744;%203Q%20factsheetV1_&#54924;&#44228;&#54016;v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Highlights (경영기획팀)"/>
      <sheetName val="Premium (경영기획팀)"/>
      <sheetName val="Efficiency (경영기획팀)"/>
      <sheetName val="Investment yield (자산운용기획팀)"/>
      <sheetName val="Interest spread  (자산운용기획팀)"/>
      <sheetName val="기초_공시용BS20년3분기"/>
      <sheetName val="기초_공시용PL20년3분기"/>
      <sheetName val="기초_공시용PL19년3분기"/>
    </sheetNames>
    <sheetDataSet>
      <sheetData sheetId="6">
        <row r="7">
          <cell r="I7">
            <v>239120804063</v>
          </cell>
        </row>
        <row r="9">
          <cell r="I9">
            <v>7416229138739</v>
          </cell>
        </row>
        <row r="88">
          <cell r="I88">
            <v>880080543290</v>
          </cell>
        </row>
        <row r="89">
          <cell r="I89">
            <v>106354876895.12558</v>
          </cell>
        </row>
        <row r="104">
          <cell r="I104">
            <v>76485532585.87442</v>
          </cell>
        </row>
        <row r="108">
          <cell r="I108">
            <v>43979375017</v>
          </cell>
        </row>
        <row r="114">
          <cell r="I114">
            <v>0</v>
          </cell>
        </row>
        <row r="115">
          <cell r="I115">
            <v>446179809720</v>
          </cell>
        </row>
        <row r="116">
          <cell r="I116">
            <v>14951837125</v>
          </cell>
        </row>
        <row r="124">
          <cell r="I124">
            <v>4168120761</v>
          </cell>
        </row>
        <row r="127">
          <cell r="I127">
            <v>7660097639812</v>
          </cell>
        </row>
        <row r="131">
          <cell r="I131">
            <v>7524658499559</v>
          </cell>
        </row>
        <row r="139">
          <cell r="I139">
            <v>606617379086</v>
          </cell>
        </row>
        <row r="159">
          <cell r="H159">
            <v>513796700</v>
          </cell>
        </row>
        <row r="162">
          <cell r="I162">
            <v>70485002</v>
          </cell>
        </row>
        <row r="163">
          <cell r="I163">
            <v>54747668761</v>
          </cell>
        </row>
        <row r="164">
          <cell r="I164">
            <v>15525876884</v>
          </cell>
        </row>
        <row r="171">
          <cell r="I171">
            <v>3675911051</v>
          </cell>
        </row>
        <row r="172">
          <cell r="I172">
            <v>7625859362164</v>
          </cell>
        </row>
        <row r="175">
          <cell r="I175">
            <v>310336320000</v>
          </cell>
        </row>
        <row r="178">
          <cell r="I178">
            <v>379817170941</v>
          </cell>
        </row>
        <row r="183">
          <cell r="I183">
            <v>51872377154</v>
          </cell>
        </row>
        <row r="185">
          <cell r="I185">
            <v>-971453689</v>
          </cell>
        </row>
        <row r="189">
          <cell r="I189">
            <v>90959919351</v>
          </cell>
        </row>
        <row r="201">
          <cell r="I201">
            <v>224478161744</v>
          </cell>
        </row>
      </sheetData>
      <sheetData sheetId="7">
        <row r="7">
          <cell r="F7">
            <v>1664487633183</v>
          </cell>
          <cell r="J7">
            <v>558131080474</v>
          </cell>
        </row>
        <row r="8">
          <cell r="G8">
            <v>1659069951686</v>
          </cell>
          <cell r="K8">
            <v>549234754961</v>
          </cell>
        </row>
        <row r="11">
          <cell r="F11">
            <v>186692146961</v>
          </cell>
          <cell r="J11">
            <v>56544533388</v>
          </cell>
        </row>
        <row r="14">
          <cell r="F14">
            <v>39671960198</v>
          </cell>
          <cell r="J14">
            <v>11296737741</v>
          </cell>
        </row>
        <row r="16">
          <cell r="F16">
            <v>76403119549</v>
          </cell>
          <cell r="J16">
            <v>25120717529</v>
          </cell>
        </row>
        <row r="22">
          <cell r="F22">
            <v>9754385219</v>
          </cell>
          <cell r="J22">
            <v>3496545341</v>
          </cell>
        </row>
        <row r="23">
          <cell r="F23">
            <v>161937841182</v>
          </cell>
          <cell r="J23">
            <v>54053144201</v>
          </cell>
        </row>
        <row r="41">
          <cell r="F41">
            <v>210069059</v>
          </cell>
          <cell r="J41">
            <v>210069059</v>
          </cell>
        </row>
        <row r="42">
          <cell r="F42">
            <v>594381213275</v>
          </cell>
          <cell r="J42">
            <v>11429293996</v>
          </cell>
        </row>
        <row r="43">
          <cell r="F43">
            <v>502721145</v>
          </cell>
          <cell r="J43">
            <v>-121304424</v>
          </cell>
        </row>
        <row r="44">
          <cell r="F44">
            <v>10179690920</v>
          </cell>
          <cell r="J44">
            <v>3613318646</v>
          </cell>
        </row>
        <row r="52">
          <cell r="F52">
            <v>141222400170</v>
          </cell>
          <cell r="J52">
            <v>5246446261</v>
          </cell>
        </row>
        <row r="62">
          <cell r="F62">
            <v>338742308295</v>
          </cell>
          <cell r="J62">
            <v>73144376780</v>
          </cell>
        </row>
        <row r="64">
          <cell r="F64">
            <v>660029532102</v>
          </cell>
          <cell r="J64">
            <v>50554384369</v>
          </cell>
        </row>
        <row r="75">
          <cell r="F75">
            <v>0</v>
          </cell>
          <cell r="J75">
            <v>0</v>
          </cell>
        </row>
        <row r="76">
          <cell r="F76">
            <v>1332766900699</v>
          </cell>
          <cell r="J76">
            <v>437417713631</v>
          </cell>
        </row>
        <row r="85">
          <cell r="F85">
            <v>246232420613</v>
          </cell>
          <cell r="J85">
            <v>77693772435</v>
          </cell>
        </row>
        <row r="88">
          <cell r="F88">
            <v>0</v>
          </cell>
          <cell r="J88">
            <v>0</v>
          </cell>
        </row>
        <row r="89">
          <cell r="F89">
            <v>41227905093</v>
          </cell>
          <cell r="J89">
            <v>13662091749</v>
          </cell>
        </row>
        <row r="92">
          <cell r="F92">
            <v>188000589838</v>
          </cell>
          <cell r="J92">
            <v>63200603418</v>
          </cell>
        </row>
        <row r="105">
          <cell r="F105">
            <v>166850392710</v>
          </cell>
          <cell r="J105">
            <v>57617027269</v>
          </cell>
        </row>
        <row r="106">
          <cell r="F106">
            <v>115630632503</v>
          </cell>
          <cell r="J106">
            <v>6503850365</v>
          </cell>
        </row>
        <row r="125">
          <cell r="F125">
            <v>14627548244</v>
          </cell>
          <cell r="J125">
            <v>5411784957</v>
          </cell>
        </row>
        <row r="132">
          <cell r="F132">
            <v>5587184676</v>
          </cell>
          <cell r="J132">
            <v>1922584558</v>
          </cell>
        </row>
        <row r="133">
          <cell r="F133">
            <v>16696872807</v>
          </cell>
          <cell r="J133">
            <v>7813236087</v>
          </cell>
        </row>
        <row r="142">
          <cell r="F142">
            <v>0</v>
          </cell>
          <cell r="J142">
            <v>-544338881</v>
          </cell>
        </row>
        <row r="145">
          <cell r="F145">
            <v>338742308295</v>
          </cell>
          <cell r="J145">
            <v>73144376780</v>
          </cell>
        </row>
        <row r="147">
          <cell r="G147">
            <v>2340472761</v>
          </cell>
          <cell r="K147">
            <v>1585542176</v>
          </cell>
        </row>
        <row r="151">
          <cell r="G151">
            <v>5016715049</v>
          </cell>
          <cell r="K151">
            <v>610967676</v>
          </cell>
        </row>
        <row r="157">
          <cell r="G157">
            <v>24320248163</v>
          </cell>
          <cell r="K157">
            <v>1279511097</v>
          </cell>
        </row>
        <row r="159">
          <cell r="G159">
            <v>21749725482</v>
          </cell>
          <cell r="K159">
            <v>16964442153</v>
          </cell>
        </row>
        <row r="160">
          <cell r="F160">
            <v>4562131894</v>
          </cell>
          <cell r="J160">
            <v>-1280287973</v>
          </cell>
        </row>
        <row r="165">
          <cell r="F165">
            <v>17187593588</v>
          </cell>
          <cell r="J165">
            <v>18244730126</v>
          </cell>
        </row>
      </sheetData>
      <sheetData sheetId="8">
        <row r="7">
          <cell r="F7">
            <v>1844943845082</v>
          </cell>
          <cell r="J7">
            <v>650320319088</v>
          </cell>
        </row>
        <row r="8">
          <cell r="G8">
            <v>1852968209648</v>
          </cell>
          <cell r="K8">
            <v>648670798912</v>
          </cell>
        </row>
        <row r="11">
          <cell r="F11">
            <v>185306560305</v>
          </cell>
          <cell r="J11">
            <v>58711762933</v>
          </cell>
        </row>
        <row r="14">
          <cell r="F14">
            <v>44028675896</v>
          </cell>
          <cell r="J14">
            <v>14466115544</v>
          </cell>
        </row>
        <row r="16">
          <cell r="F16">
            <v>82033802247</v>
          </cell>
          <cell r="J16">
            <v>26210388431</v>
          </cell>
        </row>
        <row r="22">
          <cell r="F22">
            <v>8256970296</v>
          </cell>
          <cell r="J22">
            <v>2529125989</v>
          </cell>
        </row>
        <row r="23">
          <cell r="F23">
            <v>139015662207</v>
          </cell>
          <cell r="J23">
            <v>21906007684</v>
          </cell>
        </row>
        <row r="39">
          <cell r="F39">
            <v>0</v>
          </cell>
          <cell r="J39">
            <v>0</v>
          </cell>
        </row>
        <row r="40">
          <cell r="F40">
            <v>34165407793</v>
          </cell>
          <cell r="J40">
            <v>17116693397</v>
          </cell>
        </row>
        <row r="41">
          <cell r="F41">
            <v>1900219007</v>
          </cell>
          <cell r="J41">
            <v>194488331</v>
          </cell>
        </row>
        <row r="42">
          <cell r="F42">
            <v>22560607805</v>
          </cell>
          <cell r="J42">
            <v>5587214251</v>
          </cell>
        </row>
        <row r="50">
          <cell r="F50">
            <v>214871411432</v>
          </cell>
          <cell r="J50">
            <v>99343419920</v>
          </cell>
        </row>
        <row r="60">
          <cell r="F60">
            <v>336644120578</v>
          </cell>
          <cell r="J60">
            <v>100367037903</v>
          </cell>
        </row>
        <row r="62">
          <cell r="F62">
            <v>365817109437</v>
          </cell>
          <cell r="J62">
            <v>157200907519</v>
          </cell>
        </row>
        <row r="73">
          <cell r="F73">
            <v>0</v>
          </cell>
          <cell r="J73">
            <v>0</v>
          </cell>
        </row>
        <row r="74">
          <cell r="F74">
            <v>1315741260711</v>
          </cell>
          <cell r="J74">
            <v>462243807594</v>
          </cell>
        </row>
        <row r="83">
          <cell r="F83">
            <v>247726278417</v>
          </cell>
          <cell r="J83">
            <v>82864240849</v>
          </cell>
        </row>
        <row r="86">
          <cell r="F86">
            <v>0</v>
          </cell>
          <cell r="J86">
            <v>0</v>
          </cell>
        </row>
        <row r="87">
          <cell r="F87">
            <v>44395347086</v>
          </cell>
          <cell r="J87">
            <v>15205275766</v>
          </cell>
        </row>
        <row r="90">
          <cell r="F90">
            <v>225425784402</v>
          </cell>
          <cell r="J90">
            <v>75570658190</v>
          </cell>
        </row>
        <row r="103">
          <cell r="F103">
            <v>119900466752</v>
          </cell>
          <cell r="J103">
            <v>41339687357</v>
          </cell>
        </row>
        <row r="104">
          <cell r="F104">
            <v>177214614646</v>
          </cell>
          <cell r="J104">
            <v>55805908535</v>
          </cell>
        </row>
        <row r="121">
          <cell r="F121">
            <v>11613612564</v>
          </cell>
          <cell r="J121">
            <v>3871011128</v>
          </cell>
        </row>
        <row r="128">
          <cell r="F128">
            <v>6092603132</v>
          </cell>
          <cell r="J128">
            <v>2191223357</v>
          </cell>
        </row>
        <row r="129">
          <cell r="F129">
            <v>15040807369</v>
          </cell>
          <cell r="J129">
            <v>5085113774</v>
          </cell>
        </row>
        <row r="138">
          <cell r="F138">
            <v>3157100366</v>
          </cell>
          <cell r="J138">
            <v>2341570634</v>
          </cell>
        </row>
        <row r="141">
          <cell r="F141">
            <v>336644120578</v>
          </cell>
          <cell r="J141">
            <v>100367037903</v>
          </cell>
        </row>
        <row r="143">
          <cell r="G143">
            <v>1154935383</v>
          </cell>
          <cell r="K143">
            <v>248518674</v>
          </cell>
        </row>
        <row r="147">
          <cell r="G147">
            <v>2476590472</v>
          </cell>
          <cell r="K147">
            <v>648619104</v>
          </cell>
        </row>
        <row r="153">
          <cell r="G153">
            <v>9171673574</v>
          </cell>
          <cell r="K153">
            <v>-2320685560</v>
          </cell>
        </row>
        <row r="155">
          <cell r="G155">
            <v>104942912300.875</v>
          </cell>
          <cell r="K155">
            <v>11421867933.875</v>
          </cell>
        </row>
        <row r="156">
          <cell r="F156">
            <v>-1351141054</v>
          </cell>
          <cell r="J156">
            <v>-254883255</v>
          </cell>
        </row>
        <row r="161">
          <cell r="F161">
            <v>106294053354.875</v>
          </cell>
          <cell r="J161">
            <v>11676751188.875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9:AE51"/>
  <sheetViews>
    <sheetView showGridLines="0" tabSelected="1" view="pageBreakPreview" zoomScale="70" zoomScaleSheetLayoutView="70" zoomScalePageLayoutView="0" workbookViewId="0" topLeftCell="A1">
      <selection activeCell="N15" sqref="N15"/>
    </sheetView>
  </sheetViews>
  <sheetFormatPr defaultColWidth="9.00390625" defaultRowHeight="14.25"/>
  <cols>
    <col min="1" max="10" width="8.375" style="0" customWidth="1"/>
  </cols>
  <sheetData>
    <row r="9" spans="1:10" ht="14.25">
      <c r="A9" s="730"/>
      <c r="B9" s="730"/>
      <c r="C9" s="730"/>
      <c r="D9" s="730"/>
      <c r="E9" s="730"/>
      <c r="F9" s="730"/>
      <c r="G9" s="730"/>
      <c r="H9" s="730"/>
      <c r="I9" s="730"/>
      <c r="J9" s="730"/>
    </row>
    <row r="10" spans="1:10" ht="14.25">
      <c r="A10" s="730"/>
      <c r="B10" s="730"/>
      <c r="C10" s="730"/>
      <c r="D10" s="730"/>
      <c r="E10" s="730"/>
      <c r="F10" s="730"/>
      <c r="G10" s="730"/>
      <c r="H10" s="730"/>
      <c r="I10" s="730"/>
      <c r="J10" s="730"/>
    </row>
    <row r="11" spans="1:10" ht="14.25">
      <c r="A11" s="730"/>
      <c r="B11" s="730"/>
      <c r="C11" s="730"/>
      <c r="D11" s="730"/>
      <c r="E11" s="730"/>
      <c r="F11" s="730"/>
      <c r="G11" s="730"/>
      <c r="H11" s="730"/>
      <c r="I11" s="730"/>
      <c r="J11" s="730"/>
    </row>
    <row r="12" spans="1:10" ht="14.25">
      <c r="A12" s="731"/>
      <c r="B12" s="731"/>
      <c r="C12" s="731"/>
      <c r="D12" s="731"/>
      <c r="E12" s="731"/>
      <c r="F12" s="731"/>
      <c r="G12" s="731"/>
      <c r="H12" s="731"/>
      <c r="I12" s="731"/>
      <c r="J12" s="731"/>
    </row>
    <row r="13" spans="1:10" ht="14.25">
      <c r="A13" s="731"/>
      <c r="B13" s="731"/>
      <c r="C13" s="731"/>
      <c r="D13" s="731"/>
      <c r="E13" s="731"/>
      <c r="F13" s="731"/>
      <c r="G13" s="731"/>
      <c r="H13" s="731"/>
      <c r="I13" s="731"/>
      <c r="J13" s="731"/>
    </row>
    <row r="14" spans="1:10" ht="14.25">
      <c r="A14" s="731"/>
      <c r="B14" s="731"/>
      <c r="C14" s="731"/>
      <c r="D14" s="731"/>
      <c r="E14" s="731"/>
      <c r="F14" s="731"/>
      <c r="G14" s="731"/>
      <c r="H14" s="731"/>
      <c r="I14" s="731"/>
      <c r="J14" s="731"/>
    </row>
    <row r="15" spans="1:10" ht="14.25">
      <c r="A15" s="731"/>
      <c r="B15" s="731"/>
      <c r="C15" s="731"/>
      <c r="D15" s="731"/>
      <c r="E15" s="731"/>
      <c r="F15" s="731"/>
      <c r="G15" s="731"/>
      <c r="H15" s="731"/>
      <c r="I15" s="731"/>
      <c r="J15" s="731"/>
    </row>
    <row r="16" spans="1:10" ht="14.25">
      <c r="A16" s="731"/>
      <c r="B16" s="731"/>
      <c r="C16" s="731"/>
      <c r="D16" s="731"/>
      <c r="E16" s="731"/>
      <c r="F16" s="731"/>
      <c r="G16" s="731"/>
      <c r="H16" s="731"/>
      <c r="I16" s="731"/>
      <c r="J16" s="731"/>
    </row>
    <row r="17" spans="1:10" ht="14.25">
      <c r="A17" s="731"/>
      <c r="B17" s="731"/>
      <c r="C17" s="731"/>
      <c r="D17" s="731"/>
      <c r="E17" s="731"/>
      <c r="F17" s="731"/>
      <c r="G17" s="731"/>
      <c r="H17" s="731"/>
      <c r="I17" s="731"/>
      <c r="J17" s="731"/>
    </row>
    <row r="18" spans="1:10" ht="14.25">
      <c r="A18" s="731"/>
      <c r="B18" s="731"/>
      <c r="C18" s="731"/>
      <c r="D18" s="731"/>
      <c r="E18" s="731"/>
      <c r="F18" s="731"/>
      <c r="G18" s="731"/>
      <c r="H18" s="731"/>
      <c r="I18" s="731"/>
      <c r="J18" s="731"/>
    </row>
    <row r="19" spans="1:10" ht="26.25">
      <c r="A19" s="731"/>
      <c r="B19" s="732" t="s">
        <v>247</v>
      </c>
      <c r="C19" s="731"/>
      <c r="D19" s="731"/>
      <c r="E19" s="731"/>
      <c r="F19" s="731"/>
      <c r="G19" s="731"/>
      <c r="H19" s="731"/>
      <c r="I19" s="731"/>
      <c r="J19" s="731"/>
    </row>
    <row r="20" spans="1:10" ht="20.25">
      <c r="A20" s="731"/>
      <c r="B20" s="733"/>
      <c r="C20" s="731"/>
      <c r="D20" s="731"/>
      <c r="E20" s="731"/>
      <c r="F20" s="731"/>
      <c r="G20" s="731"/>
      <c r="H20" s="731"/>
      <c r="I20" s="731"/>
      <c r="J20" s="731"/>
    </row>
    <row r="21" spans="1:10" ht="26.25">
      <c r="A21" s="731"/>
      <c r="B21" s="734" t="s">
        <v>240</v>
      </c>
      <c r="C21" s="731"/>
      <c r="D21" s="731"/>
      <c r="E21" s="731"/>
      <c r="F21" s="731"/>
      <c r="G21" s="731"/>
      <c r="H21" s="731"/>
      <c r="I21" s="731"/>
      <c r="J21" s="731"/>
    </row>
    <row r="22" spans="1:10" ht="26.25">
      <c r="A22" s="731"/>
      <c r="B22" s="734"/>
      <c r="C22" s="731"/>
      <c r="D22" s="731"/>
      <c r="E22" s="731"/>
      <c r="F22" s="731"/>
      <c r="G22" s="731"/>
      <c r="H22" s="731"/>
      <c r="I22" s="731"/>
      <c r="J22" s="731"/>
    </row>
    <row r="23" spans="1:10" ht="26.25">
      <c r="A23" s="731"/>
      <c r="B23" s="734" t="s">
        <v>241</v>
      </c>
      <c r="C23" s="731"/>
      <c r="D23" s="731"/>
      <c r="E23" s="731"/>
      <c r="F23" s="731"/>
      <c r="G23" s="731"/>
      <c r="H23" s="731"/>
      <c r="I23" s="731"/>
      <c r="J23" s="731"/>
    </row>
    <row r="24" spans="1:10" ht="26.25">
      <c r="A24" s="731"/>
      <c r="B24" s="734"/>
      <c r="C24" s="731"/>
      <c r="D24" s="731"/>
      <c r="E24" s="731"/>
      <c r="F24" s="731"/>
      <c r="G24" s="731"/>
      <c r="H24" s="731"/>
      <c r="I24" s="731"/>
      <c r="J24" s="731"/>
    </row>
    <row r="25" spans="1:10" ht="26.25">
      <c r="A25" s="731"/>
      <c r="B25" s="734" t="s">
        <v>242</v>
      </c>
      <c r="C25" s="731"/>
      <c r="D25" s="731"/>
      <c r="E25" s="731"/>
      <c r="F25" s="731"/>
      <c r="G25" s="731"/>
      <c r="H25" s="731"/>
      <c r="I25" s="731"/>
      <c r="J25" s="731"/>
    </row>
    <row r="26" spans="1:10" ht="26.25">
      <c r="A26" s="731"/>
      <c r="B26" s="734"/>
      <c r="C26" s="731"/>
      <c r="D26" s="731"/>
      <c r="E26" s="731"/>
      <c r="F26" s="731"/>
      <c r="G26" s="731"/>
      <c r="H26" s="731"/>
      <c r="I26" s="731"/>
      <c r="J26" s="731"/>
    </row>
    <row r="27" spans="1:10" ht="26.25">
      <c r="A27" s="731"/>
      <c r="B27" s="734" t="s">
        <v>243</v>
      </c>
      <c r="C27" s="731"/>
      <c r="D27" s="731"/>
      <c r="E27" s="731"/>
      <c r="F27" s="731"/>
      <c r="G27" s="731"/>
      <c r="H27" s="731"/>
      <c r="I27" s="731"/>
      <c r="J27" s="731"/>
    </row>
    <row r="28" spans="1:10" ht="26.25">
      <c r="A28" s="731"/>
      <c r="B28" s="734"/>
      <c r="C28" s="731"/>
      <c r="D28" s="731"/>
      <c r="E28" s="731"/>
      <c r="F28" s="731"/>
      <c r="G28" s="731"/>
      <c r="H28" s="731"/>
      <c r="I28" s="731"/>
      <c r="J28" s="731"/>
    </row>
    <row r="29" spans="1:10" ht="26.25">
      <c r="A29" s="731"/>
      <c r="B29" s="734" t="s">
        <v>244</v>
      </c>
      <c r="C29" s="731"/>
      <c r="D29" s="731"/>
      <c r="E29" s="731"/>
      <c r="F29" s="731"/>
      <c r="G29" s="731"/>
      <c r="H29" s="731"/>
      <c r="I29" s="731"/>
      <c r="J29" s="731"/>
    </row>
    <row r="30" spans="1:31" ht="26.25">
      <c r="A30" s="731"/>
      <c r="B30" s="734"/>
      <c r="C30" s="731"/>
      <c r="D30" s="731"/>
      <c r="E30" s="731"/>
      <c r="F30" s="731"/>
      <c r="G30" s="731"/>
      <c r="H30" s="731"/>
      <c r="I30" s="731"/>
      <c r="J30" s="731"/>
      <c r="AE30" s="729"/>
    </row>
    <row r="31" spans="1:10" ht="26.25">
      <c r="A31" s="731"/>
      <c r="B31" s="734" t="s">
        <v>245</v>
      </c>
      <c r="C31" s="731"/>
      <c r="D31" s="731"/>
      <c r="E31" s="731"/>
      <c r="F31" s="731"/>
      <c r="G31" s="731"/>
      <c r="H31" s="731"/>
      <c r="I31" s="731"/>
      <c r="J31" s="731"/>
    </row>
    <row r="32" spans="1:31" ht="26.25">
      <c r="A32" s="731"/>
      <c r="B32" s="734"/>
      <c r="C32" s="731"/>
      <c r="D32" s="731"/>
      <c r="E32" s="731"/>
      <c r="F32" s="731"/>
      <c r="G32" s="731"/>
      <c r="H32" s="731"/>
      <c r="I32" s="731"/>
      <c r="J32" s="731"/>
      <c r="AE32" s="728"/>
    </row>
    <row r="33" spans="1:31" ht="26.25">
      <c r="A33" s="731"/>
      <c r="B33" s="734" t="s">
        <v>246</v>
      </c>
      <c r="C33" s="731"/>
      <c r="D33" s="731"/>
      <c r="E33" s="731"/>
      <c r="F33" s="731"/>
      <c r="G33" s="731"/>
      <c r="H33" s="731"/>
      <c r="I33" s="731"/>
      <c r="J33" s="731"/>
      <c r="AE33" s="728"/>
    </row>
    <row r="34" spans="1:31" ht="16.5">
      <c r="A34" s="731"/>
      <c r="B34" s="731"/>
      <c r="C34" s="731"/>
      <c r="D34" s="731"/>
      <c r="E34" s="731"/>
      <c r="F34" s="731"/>
      <c r="G34" s="731"/>
      <c r="H34" s="731"/>
      <c r="I34" s="731"/>
      <c r="J34" s="731"/>
      <c r="AE34" s="728"/>
    </row>
    <row r="35" spans="1:31" ht="16.5">
      <c r="A35" s="731"/>
      <c r="B35" s="731"/>
      <c r="C35" s="731"/>
      <c r="D35" s="731"/>
      <c r="E35" s="731"/>
      <c r="F35" s="731"/>
      <c r="G35" s="731"/>
      <c r="H35" s="731"/>
      <c r="I35" s="731"/>
      <c r="J35" s="731"/>
      <c r="AE35" s="728"/>
    </row>
    <row r="36" spans="1:31" ht="16.5">
      <c r="A36" s="731"/>
      <c r="B36" s="731"/>
      <c r="C36" s="731"/>
      <c r="D36" s="731"/>
      <c r="E36" s="731"/>
      <c r="F36" s="731"/>
      <c r="G36" s="731"/>
      <c r="H36" s="731"/>
      <c r="I36" s="731"/>
      <c r="J36" s="731"/>
      <c r="AE36" s="728"/>
    </row>
    <row r="37" spans="1:31" ht="16.5">
      <c r="A37" s="731"/>
      <c r="B37" s="731"/>
      <c r="C37" s="731"/>
      <c r="D37" s="731"/>
      <c r="E37" s="731"/>
      <c r="F37" s="731"/>
      <c r="G37" s="731"/>
      <c r="H37" s="731"/>
      <c r="I37" s="731"/>
      <c r="J37" s="731"/>
      <c r="AE37" s="728"/>
    </row>
    <row r="38" spans="1:31" ht="16.5">
      <c r="A38" s="731"/>
      <c r="B38" s="731"/>
      <c r="C38" s="731"/>
      <c r="D38" s="731"/>
      <c r="E38" s="731"/>
      <c r="F38" s="731"/>
      <c r="G38" s="731"/>
      <c r="H38" s="731"/>
      <c r="I38" s="731"/>
      <c r="J38" s="731"/>
      <c r="AE38" s="728"/>
    </row>
    <row r="39" spans="1:10" ht="14.25">
      <c r="A39" s="727"/>
      <c r="B39" s="727"/>
      <c r="C39" s="727"/>
      <c r="D39" s="727"/>
      <c r="E39" s="727"/>
      <c r="F39" s="727"/>
      <c r="G39" s="727"/>
      <c r="H39" s="727"/>
      <c r="I39" s="727"/>
      <c r="J39" s="727"/>
    </row>
    <row r="40" spans="1:10" ht="14.25">
      <c r="A40" s="727"/>
      <c r="B40" s="727"/>
      <c r="C40" s="727"/>
      <c r="D40" s="727"/>
      <c r="E40" s="727"/>
      <c r="F40" s="727"/>
      <c r="G40" s="727"/>
      <c r="H40" s="727"/>
      <c r="I40" s="727"/>
      <c r="J40" s="727"/>
    </row>
    <row r="41" spans="1:10" ht="14.25">
      <c r="A41" s="727"/>
      <c r="B41" s="727"/>
      <c r="C41" s="727"/>
      <c r="D41" s="727"/>
      <c r="E41" s="727"/>
      <c r="F41" s="727"/>
      <c r="G41" s="727"/>
      <c r="H41" s="727"/>
      <c r="I41" s="727"/>
      <c r="J41" s="727"/>
    </row>
    <row r="42" spans="1:10" ht="14.25">
      <c r="A42" s="727"/>
      <c r="B42" s="727"/>
      <c r="C42" s="727"/>
      <c r="D42" s="727"/>
      <c r="E42" s="727"/>
      <c r="F42" s="727"/>
      <c r="G42" s="727"/>
      <c r="H42" s="727"/>
      <c r="I42" s="727"/>
      <c r="J42" s="727"/>
    </row>
    <row r="43" spans="1:10" ht="14.25">
      <c r="A43" s="727"/>
      <c r="B43" s="727"/>
      <c r="C43" s="727"/>
      <c r="D43" s="727"/>
      <c r="E43" s="727"/>
      <c r="F43" s="727"/>
      <c r="G43" s="727"/>
      <c r="H43" s="727"/>
      <c r="I43" s="727"/>
      <c r="J43" s="727"/>
    </row>
    <row r="44" spans="1:10" ht="14.25">
      <c r="A44" s="727"/>
      <c r="B44" s="727"/>
      <c r="C44" s="727"/>
      <c r="D44" s="727"/>
      <c r="E44" s="727"/>
      <c r="F44" s="727"/>
      <c r="G44" s="727"/>
      <c r="H44" s="727"/>
      <c r="I44" s="727"/>
      <c r="J44" s="727"/>
    </row>
    <row r="45" spans="1:10" ht="14.25">
      <c r="A45" s="727"/>
      <c r="B45" s="727"/>
      <c r="C45" s="727"/>
      <c r="D45" s="727"/>
      <c r="E45" s="727"/>
      <c r="F45" s="727"/>
      <c r="G45" s="727"/>
      <c r="H45" s="727"/>
      <c r="I45" s="727"/>
      <c r="J45" s="727"/>
    </row>
    <row r="46" spans="1:10" ht="14.25">
      <c r="A46" s="727"/>
      <c r="B46" s="727"/>
      <c r="C46" s="727"/>
      <c r="D46" s="727"/>
      <c r="E46" s="727"/>
      <c r="F46" s="727"/>
      <c r="G46" s="727"/>
      <c r="H46" s="727"/>
      <c r="I46" s="727"/>
      <c r="J46" s="727"/>
    </row>
    <row r="47" spans="1:10" ht="14.25">
      <c r="A47" s="727"/>
      <c r="B47" s="727"/>
      <c r="C47" s="727"/>
      <c r="D47" s="727"/>
      <c r="E47" s="727"/>
      <c r="F47" s="727"/>
      <c r="G47" s="727"/>
      <c r="H47" s="727"/>
      <c r="I47" s="727"/>
      <c r="J47" s="727"/>
    </row>
    <row r="48" spans="1:10" ht="14.25">
      <c r="A48" s="727"/>
      <c r="B48" s="727"/>
      <c r="C48" s="727"/>
      <c r="D48" s="727"/>
      <c r="E48" s="727"/>
      <c r="F48" s="727"/>
      <c r="G48" s="727"/>
      <c r="H48" s="727"/>
      <c r="I48" s="727"/>
      <c r="J48" s="727"/>
    </row>
    <row r="49" spans="1:10" ht="14.25">
      <c r="A49" s="727"/>
      <c r="B49" s="727"/>
      <c r="C49" s="727"/>
      <c r="D49" s="727"/>
      <c r="E49" s="727"/>
      <c r="F49" s="727"/>
      <c r="G49" s="727"/>
      <c r="H49" s="727"/>
      <c r="I49" s="727"/>
      <c r="J49" s="727"/>
    </row>
    <row r="50" spans="1:10" ht="14.25">
      <c r="A50" s="727"/>
      <c r="B50" s="727"/>
      <c r="C50" s="727"/>
      <c r="D50" s="727"/>
      <c r="E50" s="727"/>
      <c r="F50" s="727"/>
      <c r="G50" s="727"/>
      <c r="H50" s="727"/>
      <c r="I50" s="727"/>
      <c r="J50" s="727"/>
    </row>
    <row r="51" spans="1:10" ht="14.25">
      <c r="A51" s="727"/>
      <c r="B51" s="727"/>
      <c r="C51" s="727"/>
      <c r="D51" s="727"/>
      <c r="E51" s="727"/>
      <c r="F51" s="727"/>
      <c r="G51" s="727"/>
      <c r="H51" s="727"/>
      <c r="I51" s="727"/>
      <c r="J51" s="727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F41"/>
  <sheetViews>
    <sheetView showGridLines="0" view="pageBreakPreview" zoomScale="85" zoomScaleSheetLayoutView="85" zoomScalePageLayoutView="0" workbookViewId="0" topLeftCell="A1">
      <pane xSplit="3" ySplit="8" topLeftCell="D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2" customHeight="1"/>
  <cols>
    <col min="1" max="1" width="1.625" style="8" customWidth="1"/>
    <col min="2" max="2" width="2.25390625" style="8" customWidth="1"/>
    <col min="3" max="3" width="15.625" style="8" customWidth="1"/>
    <col min="4" max="4" width="10.625" style="8" customWidth="1"/>
    <col min="5" max="5" width="10.25390625" style="8" customWidth="1"/>
    <col min="6" max="7" width="8.50390625" style="8" customWidth="1"/>
    <col min="8" max="8" width="10.625" style="8" customWidth="1"/>
    <col min="9" max="9" width="9.25390625" style="8" customWidth="1"/>
    <col min="10" max="10" width="10.625" style="8" customWidth="1"/>
    <col min="11" max="11" width="11.625" style="8" customWidth="1"/>
    <col min="12" max="12" width="1.625" style="8" customWidth="1"/>
    <col min="13" max="13" width="5.25390625" style="7" customWidth="1"/>
    <col min="14" max="30" width="9.25390625" style="8" customWidth="1"/>
    <col min="31" max="16384" width="9.00390625" style="8" customWidth="1"/>
  </cols>
  <sheetData>
    <row r="1" spans="1:17" s="6" customFormat="1" ht="24.75" customHeight="1">
      <c r="A1" s="4" t="s">
        <v>158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Q1" s="331"/>
    </row>
    <row r="2" spans="1:12" ht="3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ht="9.75" customHeight="1"/>
    <row r="4" spans="2:12" ht="18" customHeight="1">
      <c r="B4" s="9" t="s">
        <v>0</v>
      </c>
      <c r="L4" s="7"/>
    </row>
    <row r="5" spans="2:11" ht="14.25" customHeight="1" thickBot="1">
      <c r="B5" s="10"/>
      <c r="K5" s="11" t="s">
        <v>60</v>
      </c>
    </row>
    <row r="6" spans="1:30" ht="15" customHeight="1">
      <c r="A6" s="10"/>
      <c r="B6" s="845" t="s">
        <v>1</v>
      </c>
      <c r="C6" s="846"/>
      <c r="D6" s="12"/>
      <c r="E6" s="851">
        <v>2020</v>
      </c>
      <c r="F6" s="852"/>
      <c r="G6" s="852"/>
      <c r="H6" s="852"/>
      <c r="I6" s="853"/>
      <c r="J6" s="854">
        <v>2019</v>
      </c>
      <c r="K6" s="855"/>
      <c r="L6" s="10"/>
      <c r="N6" s="804">
        <v>2018</v>
      </c>
      <c r="O6" s="805"/>
      <c r="P6" s="805"/>
      <c r="Q6" s="805"/>
      <c r="R6" s="806"/>
      <c r="T6" s="804">
        <v>2019</v>
      </c>
      <c r="U6" s="805"/>
      <c r="V6" s="805"/>
      <c r="W6" s="805"/>
      <c r="X6" s="806"/>
      <c r="Z6" s="804">
        <v>2020</v>
      </c>
      <c r="AA6" s="805"/>
      <c r="AB6" s="805"/>
      <c r="AC6" s="805"/>
      <c r="AD6" s="806"/>
    </row>
    <row r="7" spans="1:30" ht="15" customHeight="1">
      <c r="A7" s="10"/>
      <c r="B7" s="847"/>
      <c r="C7" s="848"/>
      <c r="D7" s="13" t="s">
        <v>156</v>
      </c>
      <c r="E7" s="856" t="s">
        <v>214</v>
      </c>
      <c r="F7" s="14"/>
      <c r="G7" s="15"/>
      <c r="H7" s="858" t="s">
        <v>215</v>
      </c>
      <c r="I7" s="431"/>
      <c r="J7" s="860" t="s">
        <v>216</v>
      </c>
      <c r="K7" s="862" t="s">
        <v>217</v>
      </c>
      <c r="L7" s="10"/>
      <c r="N7" s="13" t="s">
        <v>71</v>
      </c>
      <c r="O7" s="13" t="s">
        <v>72</v>
      </c>
      <c r="P7" s="13" t="s">
        <v>73</v>
      </c>
      <c r="Q7" s="13" t="s">
        <v>74</v>
      </c>
      <c r="R7" s="304" t="s">
        <v>75</v>
      </c>
      <c r="T7" s="13" t="s">
        <v>71</v>
      </c>
      <c r="U7" s="13" t="s">
        <v>72</v>
      </c>
      <c r="V7" s="13" t="s">
        <v>73</v>
      </c>
      <c r="W7" s="13" t="s">
        <v>74</v>
      </c>
      <c r="X7" s="304" t="s">
        <v>75</v>
      </c>
      <c r="Z7" s="13" t="s">
        <v>71</v>
      </c>
      <c r="AA7" s="13" t="s">
        <v>72</v>
      </c>
      <c r="AB7" s="13" t="s">
        <v>73</v>
      </c>
      <c r="AC7" s="13" t="s">
        <v>74</v>
      </c>
      <c r="AD7" s="304" t="s">
        <v>75</v>
      </c>
    </row>
    <row r="8" spans="1:30" ht="15" customHeight="1" thickBot="1">
      <c r="A8" s="16"/>
      <c r="B8" s="849"/>
      <c r="C8" s="850"/>
      <c r="D8" s="17"/>
      <c r="E8" s="857"/>
      <c r="F8" s="52" t="s">
        <v>2</v>
      </c>
      <c r="G8" s="91" t="s">
        <v>3</v>
      </c>
      <c r="H8" s="859"/>
      <c r="I8" s="92" t="s">
        <v>3</v>
      </c>
      <c r="J8" s="861"/>
      <c r="K8" s="863"/>
      <c r="L8" s="10"/>
      <c r="N8" s="17"/>
      <c r="O8" s="17"/>
      <c r="P8" s="17"/>
      <c r="Q8" s="17"/>
      <c r="R8" s="305"/>
      <c r="T8" s="17"/>
      <c r="U8" s="17"/>
      <c r="V8" s="17"/>
      <c r="W8" s="17"/>
      <c r="X8" s="305"/>
      <c r="Z8" s="17"/>
      <c r="AA8" s="17"/>
      <c r="AB8" s="17"/>
      <c r="AC8" s="17"/>
      <c r="AD8" s="305"/>
    </row>
    <row r="9" spans="2:30" ht="21" customHeight="1" thickTop="1">
      <c r="B9" s="843" t="s">
        <v>179</v>
      </c>
      <c r="C9" s="844"/>
      <c r="D9" s="299">
        <v>559119.1836960001</v>
      </c>
      <c r="E9" s="375">
        <v>549234.754961</v>
      </c>
      <c r="F9" s="533">
        <v>-0.017678571981129456</v>
      </c>
      <c r="G9" s="534">
        <v>-0.15329197133564124</v>
      </c>
      <c r="H9" s="376">
        <v>1659069.9516860002</v>
      </c>
      <c r="I9" s="535">
        <v>-0.10464197764020669</v>
      </c>
      <c r="J9" s="377">
        <v>648670.7771359999</v>
      </c>
      <c r="K9" s="376">
        <v>1852968.209648</v>
      </c>
      <c r="N9" s="332">
        <v>591058.5937379999</v>
      </c>
      <c r="O9" s="332">
        <v>597285.268379</v>
      </c>
      <c r="P9" s="332">
        <v>592663.4206869999</v>
      </c>
      <c r="Q9" s="332">
        <v>592825.892465</v>
      </c>
      <c r="R9" s="333">
        <v>2373833.1752689998</v>
      </c>
      <c r="T9" s="332">
        <v>576060.142077</v>
      </c>
      <c r="U9" s="332">
        <v>628237.290435</v>
      </c>
      <c r="V9" s="332">
        <v>648670.7771359999</v>
      </c>
      <c r="W9" s="332">
        <v>587566.736459</v>
      </c>
      <c r="X9" s="333">
        <v>2440534.946107</v>
      </c>
      <c r="Z9" s="332">
        <v>550716.013029</v>
      </c>
      <c r="AA9" s="332">
        <v>559119.1836960001</v>
      </c>
      <c r="AB9" s="332">
        <v>549234.754961</v>
      </c>
      <c r="AC9" s="741"/>
      <c r="AD9" s="742"/>
    </row>
    <row r="10" spans="2:30" ht="21" customHeight="1">
      <c r="B10" s="19"/>
      <c r="C10" s="20" t="s">
        <v>180</v>
      </c>
      <c r="D10" s="21">
        <v>67183.453939</v>
      </c>
      <c r="E10" s="22">
        <v>53833.20394800001</v>
      </c>
      <c r="F10" s="536">
        <v>-0.19871336182152088</v>
      </c>
      <c r="G10" s="537">
        <v>-0.09438168108947012</v>
      </c>
      <c r="H10" s="8">
        <v>178633.651413</v>
      </c>
      <c r="I10" s="538">
        <v>-0.010725299448500812</v>
      </c>
      <c r="J10" s="23">
        <v>59443.589892</v>
      </c>
      <c r="K10" s="24">
        <v>180570.32219000004</v>
      </c>
      <c r="N10" s="21">
        <v>50050.881875</v>
      </c>
      <c r="O10" s="21">
        <v>65168.655634</v>
      </c>
      <c r="P10" s="21">
        <v>59553.990130999984</v>
      </c>
      <c r="Q10" s="21">
        <v>64198.83764500002</v>
      </c>
      <c r="R10" s="306">
        <v>238972.365285</v>
      </c>
      <c r="T10" s="21">
        <v>53450.612804</v>
      </c>
      <c r="U10" s="21">
        <v>67676.11949400001</v>
      </c>
      <c r="V10" s="21">
        <v>59443.589892</v>
      </c>
      <c r="W10" s="21">
        <v>61359.86890599999</v>
      </c>
      <c r="X10" s="306">
        <v>241930.19109600002</v>
      </c>
      <c r="Z10" s="21">
        <v>57616.993526</v>
      </c>
      <c r="AA10" s="21">
        <v>67183.453939</v>
      </c>
      <c r="AB10" s="21">
        <v>53833.20394800001</v>
      </c>
      <c r="AC10" s="743"/>
      <c r="AD10" s="744"/>
    </row>
    <row r="11" spans="2:30" ht="21" customHeight="1">
      <c r="B11" s="19"/>
      <c r="C11" s="20" t="s">
        <v>5</v>
      </c>
      <c r="D11" s="21">
        <v>429034.88153700007</v>
      </c>
      <c r="E11" s="22">
        <v>442768.531081</v>
      </c>
      <c r="F11" s="536">
        <v>0.032010566354883974</v>
      </c>
      <c r="G11" s="537">
        <v>-0.07057525025496952</v>
      </c>
      <c r="H11" s="8">
        <v>1291776.781134</v>
      </c>
      <c r="I11" s="538">
        <v>-0.029618112700700517</v>
      </c>
      <c r="J11" s="23">
        <v>476389.86502399994</v>
      </c>
      <c r="K11" s="24">
        <v>1331204.547448</v>
      </c>
      <c r="N11" s="21">
        <v>423118.364664</v>
      </c>
      <c r="O11" s="21">
        <v>411201.37765200005</v>
      </c>
      <c r="P11" s="21">
        <v>411968.56434099993</v>
      </c>
      <c r="Q11" s="21">
        <v>406302.41214699997</v>
      </c>
      <c r="R11" s="306">
        <v>1652590.718804</v>
      </c>
      <c r="T11" s="21">
        <v>411980.757621</v>
      </c>
      <c r="U11" s="21">
        <v>442833.924803</v>
      </c>
      <c r="V11" s="21">
        <v>476389.86502399994</v>
      </c>
      <c r="W11" s="21">
        <v>416936.318033</v>
      </c>
      <c r="X11" s="306">
        <v>1748140.865481</v>
      </c>
      <c r="Z11" s="21">
        <v>419973.368516</v>
      </c>
      <c r="AA11" s="21">
        <v>429034.88153700007</v>
      </c>
      <c r="AB11" s="21">
        <v>442768.531081</v>
      </c>
      <c r="AC11" s="743"/>
      <c r="AD11" s="744"/>
    </row>
    <row r="12" spans="2:30" ht="21" customHeight="1" thickBot="1">
      <c r="B12" s="327"/>
      <c r="C12" s="328" t="s">
        <v>6</v>
      </c>
      <c r="D12" s="307">
        <v>62900.848219999985</v>
      </c>
      <c r="E12" s="329">
        <v>52633.019932000025</v>
      </c>
      <c r="F12" s="539">
        <v>-0.16323831201906108</v>
      </c>
      <c r="G12" s="540">
        <v>-0.5335495481771454</v>
      </c>
      <c r="H12" s="61">
        <v>188659.519139</v>
      </c>
      <c r="I12" s="541">
        <v>-0.4470597839527858</v>
      </c>
      <c r="J12" s="330">
        <v>112837.32221999997</v>
      </c>
      <c r="K12" s="61">
        <v>341193.34001</v>
      </c>
      <c r="N12" s="307">
        <v>117889.347199</v>
      </c>
      <c r="O12" s="307">
        <v>120915.23509300001</v>
      </c>
      <c r="P12" s="307">
        <v>121140.86621499999</v>
      </c>
      <c r="Q12" s="307">
        <v>122324.642673</v>
      </c>
      <c r="R12" s="308">
        <v>482270.09118</v>
      </c>
      <c r="T12" s="307">
        <v>110628.771652</v>
      </c>
      <c r="U12" s="307">
        <v>117727.24613800002</v>
      </c>
      <c r="V12" s="307">
        <v>112837.32221999997</v>
      </c>
      <c r="W12" s="307">
        <v>109270.54952</v>
      </c>
      <c r="X12" s="308">
        <v>450463.88953</v>
      </c>
      <c r="Z12" s="307">
        <v>73125.650987</v>
      </c>
      <c r="AA12" s="307">
        <v>62900.848219999985</v>
      </c>
      <c r="AB12" s="307">
        <v>52633.019932000025</v>
      </c>
      <c r="AC12" s="745"/>
      <c r="AD12" s="746"/>
    </row>
    <row r="13" spans="3:11" ht="12">
      <c r="C13" s="10"/>
      <c r="D13" s="24"/>
      <c r="E13" s="26"/>
      <c r="F13" s="27"/>
      <c r="G13" s="27"/>
      <c r="H13" s="24"/>
      <c r="I13" s="27"/>
      <c r="K13" s="24"/>
    </row>
    <row r="14" spans="2:12" ht="18" customHeight="1">
      <c r="B14" s="9" t="s">
        <v>7</v>
      </c>
      <c r="L14" s="7"/>
    </row>
    <row r="15" spans="2:11" ht="14.25" customHeight="1" thickBot="1">
      <c r="B15" s="10"/>
      <c r="K15" s="11" t="s">
        <v>78</v>
      </c>
    </row>
    <row r="16" spans="1:30" ht="15" customHeight="1">
      <c r="A16" s="10"/>
      <c r="B16" s="845" t="s">
        <v>1</v>
      </c>
      <c r="C16" s="846"/>
      <c r="D16" s="12"/>
      <c r="E16" s="851">
        <v>2020</v>
      </c>
      <c r="F16" s="852"/>
      <c r="G16" s="852"/>
      <c r="H16" s="852"/>
      <c r="I16" s="853"/>
      <c r="J16" s="854">
        <v>2019</v>
      </c>
      <c r="K16" s="855"/>
      <c r="L16" s="10"/>
      <c r="N16" s="804">
        <v>2018</v>
      </c>
      <c r="O16" s="805"/>
      <c r="P16" s="805"/>
      <c r="Q16" s="805"/>
      <c r="R16" s="806"/>
      <c r="T16" s="804">
        <v>2019</v>
      </c>
      <c r="U16" s="805"/>
      <c r="V16" s="805"/>
      <c r="W16" s="805"/>
      <c r="X16" s="806"/>
      <c r="Z16" s="804">
        <v>2020</v>
      </c>
      <c r="AA16" s="805"/>
      <c r="AB16" s="805"/>
      <c r="AC16" s="805"/>
      <c r="AD16" s="806"/>
    </row>
    <row r="17" spans="1:30" ht="15" customHeight="1">
      <c r="A17" s="10"/>
      <c r="B17" s="847"/>
      <c r="C17" s="848"/>
      <c r="D17" s="13" t="s">
        <v>156</v>
      </c>
      <c r="E17" s="856" t="s">
        <v>214</v>
      </c>
      <c r="F17" s="14"/>
      <c r="G17" s="15"/>
      <c r="H17" s="858" t="s">
        <v>220</v>
      </c>
      <c r="I17" s="431"/>
      <c r="J17" s="860" t="s">
        <v>221</v>
      </c>
      <c r="K17" s="862" t="s">
        <v>218</v>
      </c>
      <c r="L17" s="10"/>
      <c r="N17" s="13" t="s">
        <v>71</v>
      </c>
      <c r="O17" s="13" t="s">
        <v>72</v>
      </c>
      <c r="P17" s="13" t="s">
        <v>73</v>
      </c>
      <c r="Q17" s="13" t="s">
        <v>74</v>
      </c>
      <c r="R17" s="304" t="s">
        <v>75</v>
      </c>
      <c r="T17" s="13" t="s">
        <v>71</v>
      </c>
      <c r="U17" s="13" t="s">
        <v>72</v>
      </c>
      <c r="V17" s="13" t="s">
        <v>73</v>
      </c>
      <c r="W17" s="13" t="s">
        <v>74</v>
      </c>
      <c r="X17" s="304" t="s">
        <v>75</v>
      </c>
      <c r="Z17" s="13" t="s">
        <v>71</v>
      </c>
      <c r="AA17" s="13" t="s">
        <v>72</v>
      </c>
      <c r="AB17" s="13" t="s">
        <v>73</v>
      </c>
      <c r="AC17" s="13" t="s">
        <v>74</v>
      </c>
      <c r="AD17" s="304" t="s">
        <v>75</v>
      </c>
    </row>
    <row r="18" spans="1:30" ht="15" customHeight="1" thickBot="1">
      <c r="A18" s="16"/>
      <c r="B18" s="849"/>
      <c r="C18" s="850"/>
      <c r="D18" s="17"/>
      <c r="E18" s="857"/>
      <c r="F18" s="52" t="s">
        <v>2</v>
      </c>
      <c r="G18" s="91" t="s">
        <v>3</v>
      </c>
      <c r="H18" s="859"/>
      <c r="I18" s="92" t="s">
        <v>3</v>
      </c>
      <c r="J18" s="861"/>
      <c r="K18" s="863"/>
      <c r="L18" s="10"/>
      <c r="N18" s="17"/>
      <c r="O18" s="17"/>
      <c r="P18" s="17"/>
      <c r="Q18" s="17"/>
      <c r="R18" s="374" t="s">
        <v>76</v>
      </c>
      <c r="T18" s="17"/>
      <c r="U18" s="17"/>
      <c r="V18" s="17"/>
      <c r="W18" s="17"/>
      <c r="X18" s="374" t="s">
        <v>76</v>
      </c>
      <c r="Z18" s="17"/>
      <c r="AA18" s="17"/>
      <c r="AB18" s="17"/>
      <c r="AC18" s="17"/>
      <c r="AD18" s="374" t="s">
        <v>76</v>
      </c>
    </row>
    <row r="19" spans="2:30" ht="21" customHeight="1" thickTop="1">
      <c r="B19" s="817" t="s">
        <v>8</v>
      </c>
      <c r="C19" s="818"/>
      <c r="D19" s="300">
        <v>0.8556990365755446</v>
      </c>
      <c r="E19" s="301">
        <v>0.9038419298569832</v>
      </c>
      <c r="F19" s="601">
        <v>0.048142893281438615</v>
      </c>
      <c r="G19" s="593">
        <v>-0.07787791259754528</v>
      </c>
      <c r="H19" s="302">
        <v>0.8868295890320156</v>
      </c>
      <c r="I19" s="597">
        <v>-0.05250912666912</v>
      </c>
      <c r="J19" s="303">
        <v>0.9817198424545285</v>
      </c>
      <c r="K19" s="302">
        <v>0.9393387157011356</v>
      </c>
      <c r="N19" s="366">
        <v>0.9063909149815266</v>
      </c>
      <c r="O19" s="366">
        <v>0.8909153184739149</v>
      </c>
      <c r="P19" s="366">
        <v>0.9142788589102696</v>
      </c>
      <c r="Q19" s="366">
        <v>0.8973733989939214</v>
      </c>
      <c r="R19" s="368">
        <v>0.9022353551477399</v>
      </c>
      <c r="T19" s="366">
        <v>0.90613008017602</v>
      </c>
      <c r="U19" s="366">
        <v>0.9256748679872417</v>
      </c>
      <c r="V19" s="366">
        <v>0.9817198424545285</v>
      </c>
      <c r="W19" s="366">
        <v>1.0459432103972337</v>
      </c>
      <c r="X19" s="368">
        <v>0.9647315947260925</v>
      </c>
      <c r="Z19" s="366">
        <v>0.9009976201849448</v>
      </c>
      <c r="AA19" s="366">
        <v>0.8556990365755446</v>
      </c>
      <c r="AB19" s="366">
        <v>0.9038419298569832</v>
      </c>
      <c r="AC19" s="747"/>
      <c r="AD19" s="748"/>
    </row>
    <row r="20" spans="2:30" ht="21" customHeight="1">
      <c r="B20" s="19"/>
      <c r="C20" s="20" t="s">
        <v>4</v>
      </c>
      <c r="D20" s="29">
        <v>0.5330595542379797</v>
      </c>
      <c r="E20" s="30">
        <v>0.9251400740701002</v>
      </c>
      <c r="F20" s="602">
        <v>0.39208051983212056</v>
      </c>
      <c r="G20" s="594">
        <v>0.02456142480105772</v>
      </c>
      <c r="H20" s="31">
        <v>0.8097283558412717</v>
      </c>
      <c r="I20" s="598">
        <v>0.12738376695101206</v>
      </c>
      <c r="J20" s="32">
        <v>0.9005786492690425</v>
      </c>
      <c r="K20" s="31">
        <v>0.6823445888902596</v>
      </c>
      <c r="N20" s="369">
        <v>0.6134479883457183</v>
      </c>
      <c r="O20" s="369">
        <v>0.5846500204733711</v>
      </c>
      <c r="P20" s="369">
        <v>0.7212614594790078</v>
      </c>
      <c r="Q20" s="369">
        <v>0.45017033565605336</v>
      </c>
      <c r="R20" s="370">
        <v>0.5849516228540638</v>
      </c>
      <c r="T20" s="369">
        <v>0.5906964679520654</v>
      </c>
      <c r="U20" s="369">
        <v>0.550941273539437</v>
      </c>
      <c r="V20" s="369">
        <v>0.9005786492690426</v>
      </c>
      <c r="W20" s="369">
        <v>0.5604679481863034</v>
      </c>
      <c r="X20" s="370">
        <v>0.6519611328802116</v>
      </c>
      <c r="Z20" s="369">
        <v>0.9704696657176712</v>
      </c>
      <c r="AA20" s="369">
        <v>0.5330595542379797</v>
      </c>
      <c r="AB20" s="369">
        <v>0.9251400740701002</v>
      </c>
      <c r="AC20" s="749"/>
      <c r="AD20" s="750"/>
    </row>
    <row r="21" spans="2:30" ht="21" customHeight="1">
      <c r="B21" s="19"/>
      <c r="C21" s="20" t="s">
        <v>5</v>
      </c>
      <c r="D21" s="29">
        <v>0.8696547631552145</v>
      </c>
      <c r="E21" s="30">
        <v>0.904405160077929</v>
      </c>
      <c r="F21" s="602">
        <v>0.03475039692271453</v>
      </c>
      <c r="G21" s="594">
        <v>-0.013724727520398328</v>
      </c>
      <c r="H21" s="31">
        <v>0.8890055518622589</v>
      </c>
      <c r="I21" s="598">
        <v>-0.023826680706608094</v>
      </c>
      <c r="J21" s="32">
        <v>0.9181298875983274</v>
      </c>
      <c r="K21" s="31">
        <v>0.912832232568867</v>
      </c>
      <c r="N21" s="29">
        <v>0.9336326003628108</v>
      </c>
      <c r="O21" s="29">
        <v>0.9142568098650139</v>
      </c>
      <c r="P21" s="29">
        <v>0.9163303731044191</v>
      </c>
      <c r="Q21" s="29">
        <v>0.9252573211876701</v>
      </c>
      <c r="R21" s="371">
        <v>0.9224655997494584</v>
      </c>
      <c r="T21" s="29">
        <v>0.9171665102393799</v>
      </c>
      <c r="U21" s="29">
        <v>0.9031276203438532</v>
      </c>
      <c r="V21" s="29">
        <v>0.9181298875983274</v>
      </c>
      <c r="W21" s="29">
        <v>0.9189922008288555</v>
      </c>
      <c r="X21" s="371">
        <v>0.9142940985126112</v>
      </c>
      <c r="Z21" s="29">
        <v>0.8925754259888214</v>
      </c>
      <c r="AA21" s="29">
        <v>0.8696547631552145</v>
      </c>
      <c r="AB21" s="29">
        <v>0.904405160077929</v>
      </c>
      <c r="AC21" s="751"/>
      <c r="AD21" s="752"/>
    </row>
    <row r="22" spans="2:30" ht="21" customHeight="1">
      <c r="B22" s="19"/>
      <c r="C22" s="20" t="s">
        <v>9</v>
      </c>
      <c r="D22" s="29">
        <v>0.9841030203279819</v>
      </c>
      <c r="E22" s="30">
        <v>1.0043553366382432</v>
      </c>
      <c r="F22" s="602">
        <v>0.020252316310261254</v>
      </c>
      <c r="G22" s="594">
        <v>-0.08788688159599256</v>
      </c>
      <c r="H22" s="31">
        <v>1.0184227812581288</v>
      </c>
      <c r="I22" s="598">
        <v>-0.039057442733650305</v>
      </c>
      <c r="J22" s="32">
        <v>1.0922422182342357</v>
      </c>
      <c r="K22" s="33">
        <v>1.057480223991779</v>
      </c>
      <c r="N22" s="32">
        <v>1.0597005508373587</v>
      </c>
      <c r="O22" s="32">
        <v>0.9797754042564041</v>
      </c>
      <c r="P22" s="32">
        <v>1.0037544359495658</v>
      </c>
      <c r="Q22" s="32">
        <v>1.0489858610887626</v>
      </c>
      <c r="R22" s="530">
        <v>1.0232111439643294</v>
      </c>
      <c r="T22" s="32">
        <v>1.0289766955776762</v>
      </c>
      <c r="U22" s="32">
        <v>1.0475565877001463</v>
      </c>
      <c r="V22" s="32">
        <v>1.0922422182342357</v>
      </c>
      <c r="W22" s="32">
        <v>1.1034890350803652</v>
      </c>
      <c r="X22" s="530">
        <v>1.0696666146375118</v>
      </c>
      <c r="Z22" s="29">
        <v>1.069694648223554</v>
      </c>
      <c r="AA22" s="29">
        <v>0.9841030203279819</v>
      </c>
      <c r="AB22" s="29">
        <v>1.0043553366382432</v>
      </c>
      <c r="AC22" s="751"/>
      <c r="AD22" s="752"/>
    </row>
    <row r="23" spans="2:30" ht="21" customHeight="1">
      <c r="B23" s="314"/>
      <c r="C23" s="313" t="s">
        <v>6</v>
      </c>
      <c r="D23" s="315">
        <v>0.8903894330345914</v>
      </c>
      <c r="E23" s="316">
        <v>0.8927426073156103</v>
      </c>
      <c r="F23" s="603">
        <v>0.0023531742810188883</v>
      </c>
      <c r="G23" s="595">
        <v>-0.3995587691721346</v>
      </c>
      <c r="H23" s="317">
        <v>0.9008627244774423</v>
      </c>
      <c r="I23" s="599">
        <v>-0.21455625579503557</v>
      </c>
      <c r="J23" s="318">
        <v>1.292301376487745</v>
      </c>
      <c r="K23" s="317">
        <v>1.1154189802724779</v>
      </c>
      <c r="N23" s="315">
        <v>0.8620748857842124</v>
      </c>
      <c r="O23" s="315">
        <v>0.8730214950436487</v>
      </c>
      <c r="P23" s="315">
        <v>0.9452527844168914</v>
      </c>
      <c r="Q23" s="315">
        <v>0.9047070711266672</v>
      </c>
      <c r="R23" s="372">
        <v>0.8965656695925303</v>
      </c>
      <c r="T23" s="315">
        <v>0.9427185794996515</v>
      </c>
      <c r="U23" s="315">
        <v>1.1158696260879055</v>
      </c>
      <c r="V23" s="315">
        <v>1.2923013764877451</v>
      </c>
      <c r="W23" s="315">
        <v>1.6986155603588313</v>
      </c>
      <c r="X23" s="372">
        <v>1.2547455500390572</v>
      </c>
      <c r="Z23" s="315">
        <v>0.916734289652456</v>
      </c>
      <c r="AA23" s="315">
        <v>0.8903894330345914</v>
      </c>
      <c r="AB23" s="315">
        <v>0.8927426073156103</v>
      </c>
      <c r="AC23" s="753"/>
      <c r="AD23" s="754"/>
    </row>
    <row r="24" spans="2:30" ht="21" customHeight="1">
      <c r="B24" s="819" t="s">
        <v>10</v>
      </c>
      <c r="C24" s="820"/>
      <c r="D24" s="309">
        <v>0.22618820475925897</v>
      </c>
      <c r="E24" s="310">
        <v>0.22396006889232986</v>
      </c>
      <c r="F24" s="542">
        <v>-0.002228135866929104</v>
      </c>
      <c r="G24" s="543">
        <v>0.030012246030384215</v>
      </c>
      <c r="H24" s="311">
        <v>0.22157601633116872</v>
      </c>
      <c r="I24" s="544">
        <v>0.0224478823418173</v>
      </c>
      <c r="J24" s="312">
        <v>0.19394782286194565</v>
      </c>
      <c r="K24" s="311">
        <v>0.19912813398935142</v>
      </c>
      <c r="N24" s="367">
        <v>0.21432748571205354</v>
      </c>
      <c r="O24" s="367">
        <v>0.19687576865525563</v>
      </c>
      <c r="P24" s="367">
        <v>0.2123811874943196</v>
      </c>
      <c r="Q24" s="367">
        <v>0.21586563820306265</v>
      </c>
      <c r="R24" s="373">
        <v>0.20986935863033293</v>
      </c>
      <c r="T24" s="367">
        <v>0.2135974629337547</v>
      </c>
      <c r="U24" s="367">
        <v>0.19106120059612844</v>
      </c>
      <c r="V24" s="367">
        <v>0.19394782286194567</v>
      </c>
      <c r="W24" s="367">
        <v>0.3809640216695832</v>
      </c>
      <c r="X24" s="373">
        <v>0.2424409109170281</v>
      </c>
      <c r="Z24" s="367">
        <v>0.2145836741398488</v>
      </c>
      <c r="AA24" s="367">
        <v>0.22618820475925897</v>
      </c>
      <c r="AB24" s="367">
        <v>0.22396006889232986</v>
      </c>
      <c r="AC24" s="755"/>
      <c r="AD24" s="756"/>
    </row>
    <row r="25" spans="2:30" ht="21" customHeight="1">
      <c r="B25" s="807" t="s">
        <v>11</v>
      </c>
      <c r="C25" s="808"/>
      <c r="D25" s="34">
        <v>1.0818872413348035</v>
      </c>
      <c r="E25" s="35">
        <v>1.127801998749313</v>
      </c>
      <c r="F25" s="604">
        <v>0.045914757414509566</v>
      </c>
      <c r="G25" s="596">
        <v>-0.04786566656716107</v>
      </c>
      <c r="H25" s="36">
        <v>1.1084056053631843</v>
      </c>
      <c r="I25" s="600">
        <v>-0.030061244327302727</v>
      </c>
      <c r="J25" s="37">
        <v>1.1756676653164742</v>
      </c>
      <c r="K25" s="36">
        <v>1.138466849690487</v>
      </c>
      <c r="N25" s="367">
        <v>1.12071840069358</v>
      </c>
      <c r="O25" s="367">
        <v>1.0877910871291705</v>
      </c>
      <c r="P25" s="367">
        <v>1.1266600464045893</v>
      </c>
      <c r="Q25" s="367">
        <v>1.113239037196984</v>
      </c>
      <c r="R25" s="373">
        <v>1.1121047137780729</v>
      </c>
      <c r="T25" s="367">
        <v>1.1197275431097746</v>
      </c>
      <c r="U25" s="367">
        <v>1.1167360685833703</v>
      </c>
      <c r="V25" s="367">
        <v>1.1756676653164742</v>
      </c>
      <c r="W25" s="367">
        <v>1.4269072320668166</v>
      </c>
      <c r="X25" s="373">
        <v>1.2071725056431206</v>
      </c>
      <c r="Z25" s="367">
        <v>1.1155812943247936</v>
      </c>
      <c r="AA25" s="548">
        <v>1.0818872413348035</v>
      </c>
      <c r="AB25" s="367">
        <v>1.127801998749313</v>
      </c>
      <c r="AC25" s="755"/>
      <c r="AD25" s="756"/>
    </row>
    <row r="26" spans="2:32" ht="21" customHeight="1">
      <c r="B26" s="807" t="s">
        <v>181</v>
      </c>
      <c r="C26" s="808"/>
      <c r="D26" s="608">
        <v>0.033933385737709994</v>
      </c>
      <c r="E26" s="551">
        <v>0.03216549225794279</v>
      </c>
      <c r="F26" s="542">
        <v>-0.0017678934797672047</v>
      </c>
      <c r="G26" s="543">
        <v>-0.00453266345254362</v>
      </c>
      <c r="H26" s="606">
        <v>0.03781206791042796</v>
      </c>
      <c r="I26" s="544">
        <v>-0.0019539004276370037</v>
      </c>
      <c r="J26" s="607">
        <v>0.03669815571048641</v>
      </c>
      <c r="K26" s="606">
        <v>0.039765968338064964</v>
      </c>
      <c r="N26" s="367">
        <v>0.041423688261823605</v>
      </c>
      <c r="O26" s="367">
        <v>0.03900528387754694</v>
      </c>
      <c r="P26" s="367">
        <v>0.04152396316424793</v>
      </c>
      <c r="Q26" s="367">
        <v>0.036127446831674466</v>
      </c>
      <c r="R26" s="373">
        <v>0.0401265161669554</v>
      </c>
      <c r="S26" s="114"/>
      <c r="T26" s="367">
        <v>0.039882342477052614</v>
      </c>
      <c r="U26" s="367">
        <v>0.04158912951908752</v>
      </c>
      <c r="V26" s="367">
        <v>0.03669815571048641</v>
      </c>
      <c r="W26" s="367">
        <v>0.034659908870364284</v>
      </c>
      <c r="X26" s="373">
        <v>0.038648325043996505</v>
      </c>
      <c r="Y26" s="114"/>
      <c r="Z26" s="367">
        <v>0.04626219084440886</v>
      </c>
      <c r="AA26" s="548">
        <v>0.034026353721991066</v>
      </c>
      <c r="AB26" s="609">
        <v>0.03216549225794279</v>
      </c>
      <c r="AC26" s="755"/>
      <c r="AD26" s="756"/>
      <c r="AE26" s="582"/>
      <c r="AF26" s="545"/>
    </row>
    <row r="27" spans="2:32" ht="21" customHeight="1">
      <c r="B27" s="807" t="s">
        <v>182</v>
      </c>
      <c r="C27" s="808"/>
      <c r="D27" s="572">
        <v>35043.490114</v>
      </c>
      <c r="E27" s="573">
        <v>7767.872255000009</v>
      </c>
      <c r="F27" s="574">
        <v>-0.7783362265079665</v>
      </c>
      <c r="G27" s="575">
        <v>-2.059177919820769</v>
      </c>
      <c r="H27" s="576">
        <v>97793.201576</v>
      </c>
      <c r="I27" s="577">
        <v>1.1752038826454567</v>
      </c>
      <c r="J27" s="610">
        <v>-7333.869135333247</v>
      </c>
      <c r="K27" s="611">
        <v>44958.177188</v>
      </c>
      <c r="N27" s="546">
        <v>20628.420483</v>
      </c>
      <c r="O27" s="546">
        <v>34770.627</v>
      </c>
      <c r="P27" s="546">
        <v>27018.825759</v>
      </c>
      <c r="Q27" s="546">
        <v>38861.135540999996</v>
      </c>
      <c r="R27" s="547">
        <v>121279.008783</v>
      </c>
      <c r="T27" s="546">
        <v>25833.544957</v>
      </c>
      <c r="U27" s="546">
        <v>26458.50136633325</v>
      </c>
      <c r="V27" s="546">
        <v>-7333.869135333247</v>
      </c>
      <c r="W27" s="546">
        <v>-115898.172895</v>
      </c>
      <c r="X27" s="547">
        <v>-70939.995707</v>
      </c>
      <c r="Z27" s="546">
        <v>54981.839207</v>
      </c>
      <c r="AA27" s="549">
        <v>35043.490114</v>
      </c>
      <c r="AB27" s="546">
        <v>7767.872255000009</v>
      </c>
      <c r="AC27" s="755"/>
      <c r="AD27" s="756"/>
      <c r="AE27" s="582"/>
      <c r="AF27" s="545"/>
    </row>
    <row r="28" spans="2:24" ht="21" customHeight="1">
      <c r="B28" s="24" t="s">
        <v>79</v>
      </c>
      <c r="C28" s="336"/>
      <c r="D28" s="169"/>
      <c r="E28" s="24"/>
      <c r="F28" s="334"/>
      <c r="G28" s="335"/>
      <c r="H28" s="24"/>
      <c r="I28" s="335"/>
      <c r="J28" s="24"/>
      <c r="K28" s="24"/>
      <c r="N28" s="24"/>
      <c r="O28" s="24"/>
      <c r="P28" s="24"/>
      <c r="Q28" s="24"/>
      <c r="R28" s="24"/>
      <c r="T28" s="24"/>
      <c r="U28" s="24"/>
      <c r="V28" s="169"/>
      <c r="W28" s="169"/>
      <c r="X28" s="169"/>
    </row>
    <row r="29" spans="2:24" ht="21" customHeight="1">
      <c r="B29" s="24" t="s">
        <v>178</v>
      </c>
      <c r="C29" s="336"/>
      <c r="D29" s="169"/>
      <c r="E29" s="24"/>
      <c r="F29" s="334"/>
      <c r="G29" s="335"/>
      <c r="H29" s="24"/>
      <c r="I29" s="335"/>
      <c r="J29" s="24"/>
      <c r="K29" s="24"/>
      <c r="N29" s="24"/>
      <c r="O29" s="24"/>
      <c r="P29" s="24"/>
      <c r="Q29" s="24"/>
      <c r="R29" s="24"/>
      <c r="T29" s="24"/>
      <c r="U29" s="24"/>
      <c r="V29" s="169"/>
      <c r="W29" s="169"/>
      <c r="X29" s="169"/>
    </row>
    <row r="30" spans="3:11" ht="12">
      <c r="C30" s="10"/>
      <c r="D30" s="24"/>
      <c r="E30" s="26"/>
      <c r="F30" s="27"/>
      <c r="G30" s="27"/>
      <c r="H30" s="24"/>
      <c r="I30" s="27"/>
      <c r="K30" s="24"/>
    </row>
    <row r="31" spans="3:11" ht="12">
      <c r="C31" s="10"/>
      <c r="D31" s="24"/>
      <c r="E31" s="26"/>
      <c r="F31" s="27"/>
      <c r="G31" s="27"/>
      <c r="H31" s="24"/>
      <c r="I31" s="27"/>
      <c r="K31" s="24"/>
    </row>
    <row r="32" spans="2:12" ht="18" customHeight="1">
      <c r="B32" s="9" t="s">
        <v>12</v>
      </c>
      <c r="L32" s="7"/>
    </row>
    <row r="33" spans="2:11" ht="14.25" customHeight="1" thickBot="1">
      <c r="B33" s="10"/>
      <c r="K33" s="11" t="s">
        <v>78</v>
      </c>
    </row>
    <row r="34" spans="1:30" ht="15" customHeight="1">
      <c r="A34" s="10"/>
      <c r="B34" s="833" t="s">
        <v>1</v>
      </c>
      <c r="C34" s="833"/>
      <c r="D34" s="841"/>
      <c r="E34" s="828" t="s">
        <v>153</v>
      </c>
      <c r="F34" s="829"/>
      <c r="G34" s="829"/>
      <c r="H34" s="832" t="s">
        <v>219</v>
      </c>
      <c r="I34" s="833"/>
      <c r="J34" s="833"/>
      <c r="K34" s="38"/>
      <c r="L34" s="10"/>
      <c r="N34" s="809">
        <v>2018</v>
      </c>
      <c r="O34" s="810"/>
      <c r="P34" s="810"/>
      <c r="Q34" s="810"/>
      <c r="R34" s="811"/>
      <c r="T34" s="809">
        <v>2019</v>
      </c>
      <c r="U34" s="810"/>
      <c r="V34" s="810"/>
      <c r="W34" s="810"/>
      <c r="X34" s="811"/>
      <c r="Z34" s="809">
        <v>2020</v>
      </c>
      <c r="AA34" s="810"/>
      <c r="AB34" s="810"/>
      <c r="AC34" s="810"/>
      <c r="AD34" s="811"/>
    </row>
    <row r="35" spans="1:30" ht="15" customHeight="1" thickBot="1">
      <c r="A35" s="10"/>
      <c r="B35" s="835"/>
      <c r="C35" s="835"/>
      <c r="D35" s="842"/>
      <c r="E35" s="830"/>
      <c r="F35" s="831"/>
      <c r="G35" s="831"/>
      <c r="H35" s="834"/>
      <c r="I35" s="835"/>
      <c r="J35" s="835"/>
      <c r="K35" s="40" t="s">
        <v>13</v>
      </c>
      <c r="L35" s="10"/>
      <c r="N35" s="320" t="s">
        <v>71</v>
      </c>
      <c r="O35" s="320" t="s">
        <v>72</v>
      </c>
      <c r="P35" s="320" t="s">
        <v>73</v>
      </c>
      <c r="Q35" s="320" t="s">
        <v>74</v>
      </c>
      <c r="R35" s="321" t="s">
        <v>75</v>
      </c>
      <c r="T35" s="320" t="s">
        <v>71</v>
      </c>
      <c r="U35" s="320" t="s">
        <v>72</v>
      </c>
      <c r="V35" s="320" t="s">
        <v>73</v>
      </c>
      <c r="W35" s="320" t="s">
        <v>74</v>
      </c>
      <c r="X35" s="321" t="s">
        <v>75</v>
      </c>
      <c r="Z35" s="320" t="s">
        <v>71</v>
      </c>
      <c r="AA35" s="320" t="s">
        <v>72</v>
      </c>
      <c r="AB35" s="320" t="s">
        <v>73</v>
      </c>
      <c r="AC35" s="320" t="s">
        <v>74</v>
      </c>
      <c r="AD35" s="321" t="s">
        <v>75</v>
      </c>
    </row>
    <row r="36" spans="2:30" s="33" customFormat="1" ht="21" customHeight="1" thickTop="1">
      <c r="B36" s="836" t="s">
        <v>14</v>
      </c>
      <c r="C36" s="836"/>
      <c r="D36" s="837"/>
      <c r="E36" s="838">
        <v>16267283</v>
      </c>
      <c r="F36" s="839"/>
      <c r="G36" s="840"/>
      <c r="H36" s="838">
        <v>16887647.678008</v>
      </c>
      <c r="I36" s="839"/>
      <c r="J36" s="839"/>
      <c r="K36" s="513">
        <f>(H36-E36)/E36</f>
        <v>0.038135727890637995</v>
      </c>
      <c r="M36" s="42"/>
      <c r="N36" s="25">
        <v>12834600</v>
      </c>
      <c r="O36" s="25">
        <v>13273517</v>
      </c>
      <c r="P36" s="25">
        <v>13350700</v>
      </c>
      <c r="Q36" s="25">
        <v>14214989</v>
      </c>
      <c r="R36" s="757"/>
      <c r="T36" s="25">
        <v>14362245</v>
      </c>
      <c r="U36" s="25">
        <v>14716948</v>
      </c>
      <c r="V36" s="25">
        <v>15112111</v>
      </c>
      <c r="W36" s="25">
        <v>16267283</v>
      </c>
      <c r="X36" s="759"/>
      <c r="Z36" s="25">
        <v>16587257</v>
      </c>
      <c r="AA36" s="531">
        <v>16867331.081621</v>
      </c>
      <c r="AB36" s="579">
        <v>16887647.678008</v>
      </c>
      <c r="AC36" s="760"/>
      <c r="AD36" s="759"/>
    </row>
    <row r="37" spans="2:30" s="33" customFormat="1" ht="21" customHeight="1">
      <c r="B37" s="812" t="s">
        <v>15</v>
      </c>
      <c r="C37" s="812"/>
      <c r="D37" s="813"/>
      <c r="E37" s="814">
        <v>965850</v>
      </c>
      <c r="F37" s="815"/>
      <c r="G37" s="816"/>
      <c r="H37" s="814">
        <v>1056492.495501</v>
      </c>
      <c r="I37" s="815"/>
      <c r="J37" s="815"/>
      <c r="K37" s="605">
        <f>(H37-E37)/E37</f>
        <v>0.09384738365274108</v>
      </c>
      <c r="M37" s="42"/>
      <c r="N37" s="319">
        <v>491795</v>
      </c>
      <c r="O37" s="319">
        <v>499336</v>
      </c>
      <c r="P37" s="319">
        <v>513872</v>
      </c>
      <c r="Q37" s="319">
        <v>563337</v>
      </c>
      <c r="R37" s="758"/>
      <c r="T37" s="319">
        <v>627003</v>
      </c>
      <c r="U37" s="319">
        <v>695359</v>
      </c>
      <c r="V37" s="319">
        <v>700678</v>
      </c>
      <c r="W37" s="319">
        <v>965850</v>
      </c>
      <c r="X37" s="758"/>
      <c r="Z37" s="319">
        <v>948358</v>
      </c>
      <c r="AA37" s="532">
        <v>1032627.213272</v>
      </c>
      <c r="AB37" s="580">
        <v>1056492.495501</v>
      </c>
      <c r="AC37" s="761"/>
      <c r="AD37" s="758"/>
    </row>
    <row r="38" spans="2:30" s="33" customFormat="1" ht="21" customHeight="1" thickBot="1">
      <c r="B38" s="821" t="s">
        <v>16</v>
      </c>
      <c r="C38" s="821"/>
      <c r="D38" s="822"/>
      <c r="E38" s="823">
        <v>1.83731812215016</v>
      </c>
      <c r="F38" s="824"/>
      <c r="G38" s="825"/>
      <c r="H38" s="826"/>
      <c r="I38" s="827"/>
      <c r="J38" s="827"/>
      <c r="K38" s="514"/>
      <c r="M38" s="42"/>
      <c r="N38" s="322">
        <v>1.6367612121082118</v>
      </c>
      <c r="O38" s="322">
        <v>1.5559600099029163</v>
      </c>
      <c r="P38" s="322">
        <v>1.5762730171173245</v>
      </c>
      <c r="Q38" s="322">
        <v>1.5541527640078647</v>
      </c>
      <c r="R38" s="746"/>
      <c r="T38" s="322">
        <v>1.6315692474709522</v>
      </c>
      <c r="U38" s="322">
        <v>1.4081450578394934</v>
      </c>
      <c r="V38" s="322">
        <v>1.4137742117938437</v>
      </c>
      <c r="W38" s="322">
        <v>1.8373181221501576</v>
      </c>
      <c r="X38" s="746"/>
      <c r="Z38" s="322">
        <v>1.74384407096289</v>
      </c>
      <c r="AA38" s="322">
        <v>1.77</v>
      </c>
      <c r="AB38" s="581"/>
      <c r="AC38" s="762"/>
      <c r="AD38" s="746"/>
    </row>
    <row r="39" spans="14:18" ht="18" customHeight="1">
      <c r="N39" s="33"/>
      <c r="O39" s="33"/>
      <c r="P39" s="33"/>
      <c r="Q39" s="33"/>
      <c r="R39" s="33"/>
    </row>
    <row r="40" spans="14:18" ht="12" customHeight="1">
      <c r="N40" s="33"/>
      <c r="O40" s="33"/>
      <c r="P40" s="33"/>
      <c r="Q40" s="33"/>
      <c r="R40" s="33"/>
    </row>
    <row r="41" spans="14:18" ht="12" customHeight="1">
      <c r="N41" s="33"/>
      <c r="O41" s="33"/>
      <c r="P41" s="33"/>
      <c r="Q41" s="33"/>
      <c r="R41" s="33"/>
    </row>
  </sheetData>
  <sheetProtection/>
  <mergeCells count="41">
    <mergeCell ref="B6:C8"/>
    <mergeCell ref="E6:I6"/>
    <mergeCell ref="J6:K6"/>
    <mergeCell ref="N6:R6"/>
    <mergeCell ref="T6:X6"/>
    <mergeCell ref="E7:E8"/>
    <mergeCell ref="H7:H8"/>
    <mergeCell ref="J7:J8"/>
    <mergeCell ref="K7:K8"/>
    <mergeCell ref="J16:K16"/>
    <mergeCell ref="N16:R16"/>
    <mergeCell ref="T16:X16"/>
    <mergeCell ref="E17:E18"/>
    <mergeCell ref="H17:H18"/>
    <mergeCell ref="J17:J18"/>
    <mergeCell ref="K17:K18"/>
    <mergeCell ref="B25:C25"/>
    <mergeCell ref="B26:C26"/>
    <mergeCell ref="B34:D35"/>
    <mergeCell ref="B9:C9"/>
    <mergeCell ref="B16:C18"/>
    <mergeCell ref="E16:I16"/>
    <mergeCell ref="B38:D38"/>
    <mergeCell ref="E38:G38"/>
    <mergeCell ref="H38:J38"/>
    <mergeCell ref="E34:G35"/>
    <mergeCell ref="H34:J35"/>
    <mergeCell ref="N34:R34"/>
    <mergeCell ref="B36:D36"/>
    <mergeCell ref="E36:G36"/>
    <mergeCell ref="H36:J36"/>
    <mergeCell ref="Z6:AD6"/>
    <mergeCell ref="B27:C27"/>
    <mergeCell ref="Z16:AD16"/>
    <mergeCell ref="Z34:AD34"/>
    <mergeCell ref="B37:D37"/>
    <mergeCell ref="E37:G37"/>
    <mergeCell ref="H37:J37"/>
    <mergeCell ref="T34:X34"/>
    <mergeCell ref="B19:C19"/>
    <mergeCell ref="B24:C2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9" r:id="rId1"/>
  <headerFooter alignWithMargins="0">
    <oddFooter>&amp;C&amp;"-,보통"&amp;9─ 1 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F30"/>
  <sheetViews>
    <sheetView showGridLines="0" view="pageBreakPreview" zoomScale="85" zoomScaleSheetLayoutView="85" zoomScalePageLayoutView="0" workbookViewId="0" topLeftCell="A1">
      <pane xSplit="3" ySplit="7" topLeftCell="D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2" customHeight="1"/>
  <cols>
    <col min="1" max="1" width="1.625" style="8" customWidth="1"/>
    <col min="2" max="2" width="2.25390625" style="8" customWidth="1"/>
    <col min="3" max="3" width="13.125" style="8" customWidth="1"/>
    <col min="4" max="5" width="7.875" style="8" customWidth="1"/>
    <col min="6" max="7" width="5.75390625" style="8" customWidth="1"/>
    <col min="8" max="8" width="7.875" style="8" customWidth="1"/>
    <col min="9" max="10" width="5.75390625" style="8" customWidth="1"/>
    <col min="11" max="12" width="7.875" style="8" customWidth="1"/>
    <col min="13" max="13" width="5.75390625" style="8" customWidth="1"/>
    <col min="14" max="14" width="1.625" style="8" customWidth="1"/>
    <col min="15" max="15" width="10.625" style="7" customWidth="1"/>
    <col min="16" max="32" width="9.25390625" style="8" customWidth="1"/>
    <col min="33" max="16384" width="9.00390625" style="8" customWidth="1"/>
  </cols>
  <sheetData>
    <row r="1" spans="1:9" s="4" customFormat="1" ht="24.75" customHeight="1">
      <c r="A1" s="4" t="s">
        <v>17</v>
      </c>
      <c r="I1" s="43"/>
    </row>
    <row r="2" spans="1:14" ht="3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ht="9.75" customHeight="1"/>
    <row r="4" spans="2:13" ht="18" customHeight="1" thickBot="1">
      <c r="B4" s="10"/>
      <c r="M4" s="11" t="s">
        <v>78</v>
      </c>
    </row>
    <row r="5" spans="1:32" ht="24.75" customHeight="1">
      <c r="A5" s="10"/>
      <c r="B5" s="44"/>
      <c r="C5" s="45"/>
      <c r="D5" s="393"/>
      <c r="E5" s="851">
        <v>2020</v>
      </c>
      <c r="F5" s="852"/>
      <c r="G5" s="852"/>
      <c r="H5" s="852"/>
      <c r="I5" s="852"/>
      <c r="J5" s="853"/>
      <c r="K5" s="854">
        <v>2019</v>
      </c>
      <c r="L5" s="855"/>
      <c r="M5" s="855"/>
      <c r="N5" s="10"/>
      <c r="P5" s="256">
        <v>2018</v>
      </c>
      <c r="Q5" s="257"/>
      <c r="R5" s="257"/>
      <c r="S5" s="257"/>
      <c r="T5" s="258"/>
      <c r="V5" s="256">
        <v>2019</v>
      </c>
      <c r="W5" s="257"/>
      <c r="X5" s="257"/>
      <c r="Y5" s="257"/>
      <c r="Z5" s="258"/>
      <c r="AB5" s="256">
        <v>2020</v>
      </c>
      <c r="AC5" s="257"/>
      <c r="AD5" s="257"/>
      <c r="AE5" s="257"/>
      <c r="AF5" s="258"/>
    </row>
    <row r="6" spans="1:32" ht="24.75" customHeight="1">
      <c r="A6" s="10"/>
      <c r="B6" s="47"/>
      <c r="C6" s="48" t="s">
        <v>1</v>
      </c>
      <c r="D6" s="13" t="s">
        <v>156</v>
      </c>
      <c r="E6" s="856" t="s">
        <v>214</v>
      </c>
      <c r="F6" s="14"/>
      <c r="G6" s="15"/>
      <c r="H6" s="858" t="s">
        <v>215</v>
      </c>
      <c r="I6" s="431"/>
      <c r="J6" s="431"/>
      <c r="K6" s="860" t="s">
        <v>216</v>
      </c>
      <c r="L6" s="862" t="s">
        <v>218</v>
      </c>
      <c r="M6" s="49"/>
      <c r="N6" s="10"/>
      <c r="P6" s="433" t="s">
        <v>61</v>
      </c>
      <c r="Q6" s="259" t="s">
        <v>62</v>
      </c>
      <c r="R6" s="259" t="s">
        <v>63</v>
      </c>
      <c r="S6" s="259" t="s">
        <v>64</v>
      </c>
      <c r="T6" s="260" t="s">
        <v>65</v>
      </c>
      <c r="V6" s="433" t="s">
        <v>61</v>
      </c>
      <c r="W6" s="259" t="s">
        <v>62</v>
      </c>
      <c r="X6" s="259" t="s">
        <v>63</v>
      </c>
      <c r="Y6" s="259" t="s">
        <v>64</v>
      </c>
      <c r="Z6" s="260" t="s">
        <v>65</v>
      </c>
      <c r="AB6" s="433" t="s">
        <v>61</v>
      </c>
      <c r="AC6" s="259" t="s">
        <v>62</v>
      </c>
      <c r="AD6" s="259" t="s">
        <v>63</v>
      </c>
      <c r="AE6" s="259" t="s">
        <v>64</v>
      </c>
      <c r="AF6" s="260" t="s">
        <v>65</v>
      </c>
    </row>
    <row r="7" spans="1:32" ht="24.75" customHeight="1" thickBot="1">
      <c r="A7" s="16"/>
      <c r="B7" s="50"/>
      <c r="C7" s="51"/>
      <c r="D7" s="17"/>
      <c r="E7" s="857"/>
      <c r="F7" s="394" t="s">
        <v>2</v>
      </c>
      <c r="G7" s="395" t="s">
        <v>3</v>
      </c>
      <c r="H7" s="859"/>
      <c r="I7" s="52" t="s">
        <v>18</v>
      </c>
      <c r="J7" s="92" t="s">
        <v>3</v>
      </c>
      <c r="K7" s="861"/>
      <c r="L7" s="863"/>
      <c r="M7" s="53" t="s">
        <v>18</v>
      </c>
      <c r="N7" s="10"/>
      <c r="P7" s="17"/>
      <c r="Q7" s="453"/>
      <c r="R7" s="453"/>
      <c r="S7" s="453"/>
      <c r="T7" s="454"/>
      <c r="V7" s="17"/>
      <c r="W7" s="453"/>
      <c r="X7" s="453"/>
      <c r="Y7" s="453"/>
      <c r="Z7" s="454"/>
      <c r="AB7" s="17"/>
      <c r="AC7" s="453"/>
      <c r="AD7" s="453"/>
      <c r="AE7" s="453"/>
      <c r="AF7" s="454"/>
    </row>
    <row r="8" spans="2:32" ht="27.75" customHeight="1" thickTop="1">
      <c r="B8" s="434"/>
      <c r="C8" s="435" t="s">
        <v>19</v>
      </c>
      <c r="D8" s="632">
        <v>67183.453939</v>
      </c>
      <c r="E8" s="633">
        <v>53833.20394800001</v>
      </c>
      <c r="F8" s="612">
        <v>-0.19871336182152088</v>
      </c>
      <c r="G8" s="613">
        <v>-0.09438168108947012</v>
      </c>
      <c r="H8" s="642">
        <v>178633.651413</v>
      </c>
      <c r="I8" s="614">
        <v>0.1076709581964683</v>
      </c>
      <c r="J8" s="615">
        <v>-0.010841578625756515</v>
      </c>
      <c r="K8" s="647">
        <v>59443.589892</v>
      </c>
      <c r="L8" s="648">
        <v>180570.32219000004</v>
      </c>
      <c r="M8" s="612">
        <v>0.09744922835146867</v>
      </c>
      <c r="P8" s="699">
        <v>50050.881875</v>
      </c>
      <c r="Q8" s="700">
        <v>65168.655634</v>
      </c>
      <c r="R8" s="700">
        <v>59553.990130999984</v>
      </c>
      <c r="S8" s="700">
        <v>64198.83764500002</v>
      </c>
      <c r="T8" s="701">
        <v>238972.365285</v>
      </c>
      <c r="U8" s="677"/>
      <c r="V8" s="699">
        <v>53450.612804</v>
      </c>
      <c r="W8" s="700">
        <v>67676.11949400001</v>
      </c>
      <c r="X8" s="700">
        <v>59443.589892</v>
      </c>
      <c r="Y8" s="700">
        <v>61359.86890599999</v>
      </c>
      <c r="Z8" s="701">
        <v>241930.191096</v>
      </c>
      <c r="AA8" s="677"/>
      <c r="AB8" s="699">
        <v>57616.993526</v>
      </c>
      <c r="AC8" s="700">
        <v>67183.453939</v>
      </c>
      <c r="AD8" s="702">
        <v>53833.20394800001</v>
      </c>
      <c r="AE8" s="763"/>
      <c r="AF8" s="764"/>
    </row>
    <row r="9" spans="1:32" ht="27.75" customHeight="1">
      <c r="A9" s="10"/>
      <c r="B9" s="68"/>
      <c r="C9" s="69" t="s">
        <v>20</v>
      </c>
      <c r="D9" s="634">
        <v>429034.88153700007</v>
      </c>
      <c r="E9" s="635">
        <v>442768.531081</v>
      </c>
      <c r="F9" s="616">
        <v>0.032010566354883974</v>
      </c>
      <c r="G9" s="617">
        <v>-0.07057525025496952</v>
      </c>
      <c r="H9" s="643">
        <v>1291776.781134</v>
      </c>
      <c r="I9" s="618">
        <v>0.7786150185055518</v>
      </c>
      <c r="J9" s="619">
        <v>-0.03052212029959836</v>
      </c>
      <c r="K9" s="649">
        <v>476389.86502399994</v>
      </c>
      <c r="L9" s="650">
        <v>1331204.547448</v>
      </c>
      <c r="M9" s="616">
        <v>0.7184173697728375</v>
      </c>
      <c r="N9" s="10"/>
      <c r="P9" s="687">
        <v>423118.364664</v>
      </c>
      <c r="Q9" s="688">
        <v>411201.37765200005</v>
      </c>
      <c r="R9" s="688">
        <v>411968.56434099993</v>
      </c>
      <c r="S9" s="688">
        <v>406302.41214699997</v>
      </c>
      <c r="T9" s="684">
        <v>1652590.718804</v>
      </c>
      <c r="U9" s="677"/>
      <c r="V9" s="687">
        <v>411980.757621</v>
      </c>
      <c r="W9" s="688">
        <v>442833.924803</v>
      </c>
      <c r="X9" s="688">
        <v>476389.86502399994</v>
      </c>
      <c r="Y9" s="688">
        <v>416936.318033</v>
      </c>
      <c r="Z9" s="684">
        <v>1748140.865481</v>
      </c>
      <c r="AA9" s="677"/>
      <c r="AB9" s="687">
        <v>419973.368516</v>
      </c>
      <c r="AC9" s="688">
        <v>429034.88153700007</v>
      </c>
      <c r="AD9" s="697">
        <v>442768.531081</v>
      </c>
      <c r="AE9" s="765"/>
      <c r="AF9" s="766"/>
    </row>
    <row r="10" spans="1:32" ht="27.75" customHeight="1">
      <c r="A10" s="10"/>
      <c r="B10" s="68"/>
      <c r="C10" s="452" t="s">
        <v>154</v>
      </c>
      <c r="D10" s="634">
        <v>364960.009906</v>
      </c>
      <c r="E10" s="635">
        <v>383975.543826</v>
      </c>
      <c r="F10" s="616">
        <v>0.052103061715988296</v>
      </c>
      <c r="G10" s="617">
        <v>0.1732929271416361</v>
      </c>
      <c r="H10" s="643">
        <v>1098557.673098</v>
      </c>
      <c r="I10" s="618">
        <v>0.8504237644940633</v>
      </c>
      <c r="J10" s="619">
        <v>0.13835076988756476</v>
      </c>
      <c r="K10" s="649">
        <v>327263.153935</v>
      </c>
      <c r="L10" s="650">
        <v>946571.373259</v>
      </c>
      <c r="M10" s="616">
        <v>0.7110638068910108</v>
      </c>
      <c r="N10" s="10"/>
      <c r="P10" s="699">
        <v>266646.46782</v>
      </c>
      <c r="Q10" s="700">
        <v>276801.19575300004</v>
      </c>
      <c r="R10" s="700">
        <v>286226.252926</v>
      </c>
      <c r="S10" s="700">
        <v>295305.42732600006</v>
      </c>
      <c r="T10" s="701">
        <v>1124979.343825</v>
      </c>
      <c r="U10" s="677"/>
      <c r="V10" s="687">
        <v>304615.534928</v>
      </c>
      <c r="W10" s="688">
        <v>314912.016105</v>
      </c>
      <c r="X10" s="688">
        <v>327046.026802</v>
      </c>
      <c r="Y10" s="688">
        <v>337724.71414100006</v>
      </c>
      <c r="Z10" s="684">
        <v>1284298.2919760002</v>
      </c>
      <c r="AA10" s="677"/>
      <c r="AB10" s="687">
        <v>349625.956038</v>
      </c>
      <c r="AC10" s="688">
        <v>364956.578494</v>
      </c>
      <c r="AD10" s="697">
        <v>383975.543826</v>
      </c>
      <c r="AE10" s="765"/>
      <c r="AF10" s="766"/>
    </row>
    <row r="11" spans="1:32" ht="27.75" customHeight="1">
      <c r="A11" s="10"/>
      <c r="B11" s="451"/>
      <c r="C11" s="313" t="s">
        <v>155</v>
      </c>
      <c r="D11" s="636">
        <v>64074.87163100006</v>
      </c>
      <c r="E11" s="637">
        <v>58792.987255</v>
      </c>
      <c r="F11" s="620">
        <v>-0.08243300753558798</v>
      </c>
      <c r="G11" s="621">
        <v>-0.6057514658127751</v>
      </c>
      <c r="H11" s="644">
        <v>193219.10803600005</v>
      </c>
      <c r="I11" s="622">
        <v>0.1495762355059367</v>
      </c>
      <c r="J11" s="623">
        <v>-0.990658057055807</v>
      </c>
      <c r="K11" s="651">
        <v>149126.71108899993</v>
      </c>
      <c r="L11" s="652">
        <v>384633.1741889999</v>
      </c>
      <c r="M11" s="620">
        <v>0.2889361931089892</v>
      </c>
      <c r="N11" s="10"/>
      <c r="P11" s="699">
        <v>156471.89684399997</v>
      </c>
      <c r="Q11" s="700">
        <v>134400.18189900002</v>
      </c>
      <c r="R11" s="700">
        <v>125742.31141499995</v>
      </c>
      <c r="S11" s="700">
        <v>110996.98482099993</v>
      </c>
      <c r="T11" s="701">
        <v>527611.3749789998</v>
      </c>
      <c r="U11" s="677"/>
      <c r="V11" s="699">
        <v>107365.22269299999</v>
      </c>
      <c r="W11" s="700">
        <v>127921.908698</v>
      </c>
      <c r="X11" s="700">
        <v>149343.83822199993</v>
      </c>
      <c r="Y11" s="700">
        <v>79211.60389199996</v>
      </c>
      <c r="Z11" s="701">
        <v>463842.57350499986</v>
      </c>
      <c r="AA11" s="677"/>
      <c r="AB11" s="687">
        <v>70347.41247799998</v>
      </c>
      <c r="AC11" s="688">
        <v>64078.30304300005</v>
      </c>
      <c r="AD11" s="697">
        <v>58792.987255</v>
      </c>
      <c r="AE11" s="765"/>
      <c r="AF11" s="766"/>
    </row>
    <row r="12" spans="2:32" ht="27.75" customHeight="1">
      <c r="B12" s="47"/>
      <c r="C12" s="48" t="s">
        <v>21</v>
      </c>
      <c r="D12" s="638">
        <v>62900.848219999985</v>
      </c>
      <c r="E12" s="639">
        <v>52633.019932000025</v>
      </c>
      <c r="F12" s="624">
        <v>-0.16323831201906108</v>
      </c>
      <c r="G12" s="625">
        <v>-0.5335495481771454</v>
      </c>
      <c r="H12" s="645">
        <v>188659.519139</v>
      </c>
      <c r="I12" s="626">
        <v>0.11371402329797978</v>
      </c>
      <c r="J12" s="627">
        <v>-0.8085137795703622</v>
      </c>
      <c r="K12" s="653">
        <v>112837.32221999997</v>
      </c>
      <c r="L12" s="645">
        <v>341193.34001</v>
      </c>
      <c r="M12" s="624">
        <v>0.18413340187569377</v>
      </c>
      <c r="P12" s="699">
        <v>117889.347199</v>
      </c>
      <c r="Q12" s="700">
        <v>120915.23509300001</v>
      </c>
      <c r="R12" s="700">
        <v>121140.86621499999</v>
      </c>
      <c r="S12" s="700">
        <v>122324.642673</v>
      </c>
      <c r="T12" s="701">
        <v>482270.09118</v>
      </c>
      <c r="U12" s="677"/>
      <c r="V12" s="703">
        <v>110628.771652</v>
      </c>
      <c r="W12" s="704">
        <v>117727.24613800002</v>
      </c>
      <c r="X12" s="704">
        <v>112837.32221999997</v>
      </c>
      <c r="Y12" s="704">
        <v>109270.54952</v>
      </c>
      <c r="Z12" s="680">
        <v>450463.88953</v>
      </c>
      <c r="AA12" s="677"/>
      <c r="AB12" s="703">
        <v>73125.650987</v>
      </c>
      <c r="AC12" s="704">
        <v>62900.848219999985</v>
      </c>
      <c r="AD12" s="705">
        <v>52633.019932000025</v>
      </c>
      <c r="AE12" s="767"/>
      <c r="AF12" s="768"/>
    </row>
    <row r="13" spans="2:32" ht="27.75" customHeight="1" thickBot="1">
      <c r="B13" s="58"/>
      <c r="C13" s="59" t="s">
        <v>22</v>
      </c>
      <c r="D13" s="640">
        <v>559119.1836960001</v>
      </c>
      <c r="E13" s="641">
        <v>549234.754961</v>
      </c>
      <c r="F13" s="628">
        <v>-0.017678571981129456</v>
      </c>
      <c r="G13" s="629">
        <v>-0.15329197133564124</v>
      </c>
      <c r="H13" s="646">
        <v>1659069.9516860002</v>
      </c>
      <c r="I13" s="630">
        <v>1</v>
      </c>
      <c r="J13" s="631">
        <v>-0.11687165918769984</v>
      </c>
      <c r="K13" s="654">
        <v>648670.7771359999</v>
      </c>
      <c r="L13" s="646">
        <v>1852968.209648</v>
      </c>
      <c r="M13" s="628">
        <v>1</v>
      </c>
      <c r="P13" s="706">
        <v>591058.593738</v>
      </c>
      <c r="Q13" s="707">
        <v>597285.2683790001</v>
      </c>
      <c r="R13" s="707">
        <v>592663.4206869999</v>
      </c>
      <c r="S13" s="707">
        <v>592825.892465</v>
      </c>
      <c r="T13" s="692">
        <v>2373833.1752689993</v>
      </c>
      <c r="U13" s="677"/>
      <c r="V13" s="706">
        <v>576060.142077</v>
      </c>
      <c r="W13" s="707">
        <v>628237.2904350001</v>
      </c>
      <c r="X13" s="707">
        <v>648670.7771359999</v>
      </c>
      <c r="Y13" s="707">
        <v>587566.736459</v>
      </c>
      <c r="Z13" s="692">
        <v>2440535</v>
      </c>
      <c r="AA13" s="677"/>
      <c r="AB13" s="706">
        <v>550716.013029</v>
      </c>
      <c r="AC13" s="707">
        <v>559119.1836960001</v>
      </c>
      <c r="AD13" s="708">
        <v>549234.754961</v>
      </c>
      <c r="AE13" s="769"/>
      <c r="AF13" s="770"/>
    </row>
    <row r="14" spans="3:30" ht="12">
      <c r="C14" s="10"/>
      <c r="D14" s="24"/>
      <c r="E14" s="26"/>
      <c r="F14" s="27"/>
      <c r="G14" s="27"/>
      <c r="H14" s="24"/>
      <c r="I14" s="26"/>
      <c r="J14" s="528"/>
      <c r="L14" s="24"/>
      <c r="AD14" s="528"/>
    </row>
    <row r="15" spans="2:31" ht="24.75" customHeight="1" thickBot="1">
      <c r="B15" s="60" t="s">
        <v>77</v>
      </c>
      <c r="C15" s="60"/>
      <c r="D15" s="61"/>
      <c r="E15" s="62"/>
      <c r="F15" s="63"/>
      <c r="G15" s="63"/>
      <c r="H15" s="64"/>
      <c r="I15" s="62"/>
      <c r="J15" s="529"/>
      <c r="K15" s="670"/>
      <c r="L15" s="61"/>
      <c r="M15" s="65"/>
      <c r="P15" s="65"/>
      <c r="Q15" s="65"/>
      <c r="R15" s="65"/>
      <c r="S15" s="65"/>
      <c r="V15" s="65"/>
      <c r="W15" s="65"/>
      <c r="X15" s="65"/>
      <c r="Y15" s="65"/>
      <c r="AB15" s="65"/>
      <c r="AC15" s="65"/>
      <c r="AD15" s="529"/>
      <c r="AE15" s="65"/>
    </row>
    <row r="16" spans="2:32" ht="27.75" customHeight="1">
      <c r="B16" s="47"/>
      <c r="C16" s="20" t="s">
        <v>23</v>
      </c>
      <c r="D16" s="663">
        <v>7211.701999999999</v>
      </c>
      <c r="E16" s="664">
        <v>8111.324000000002</v>
      </c>
      <c r="F16" s="655">
        <v>0.12474475512160696</v>
      </c>
      <c r="G16" s="656">
        <v>1.4222655787355813</v>
      </c>
      <c r="H16" s="667">
        <v>20740.222</v>
      </c>
      <c r="I16" s="657">
        <v>0.832797362125325</v>
      </c>
      <c r="J16" s="658">
        <v>0.5230444977879215</v>
      </c>
      <c r="K16" s="671">
        <v>3348.6518039999974</v>
      </c>
      <c r="L16" s="667">
        <v>9892.163</v>
      </c>
      <c r="M16" s="655">
        <v>0.5276933676031648</v>
      </c>
      <c r="P16" s="674">
        <v>1836.187</v>
      </c>
      <c r="Q16" s="675">
        <v>2541.602</v>
      </c>
      <c r="R16" s="675">
        <v>3236.388</v>
      </c>
      <c r="S16" s="675">
        <v>3256.2780000000002</v>
      </c>
      <c r="T16" s="676">
        <v>10870.455</v>
      </c>
      <c r="U16" s="677"/>
      <c r="V16" s="674">
        <v>3635.865</v>
      </c>
      <c r="W16" s="675">
        <v>2907.6461960000033</v>
      </c>
      <c r="X16" s="675">
        <v>3348.6518039999974</v>
      </c>
      <c r="Y16" s="675">
        <v>4384.393</v>
      </c>
      <c r="Z16" s="676">
        <v>14276.556</v>
      </c>
      <c r="AA16" s="677"/>
      <c r="AB16" s="674">
        <v>5417.196</v>
      </c>
      <c r="AC16" s="675">
        <v>7211.701999999999</v>
      </c>
      <c r="AD16" s="693">
        <v>8111.324000000002</v>
      </c>
      <c r="AE16" s="771"/>
      <c r="AF16" s="772"/>
    </row>
    <row r="17" spans="2:32" ht="27.75" customHeight="1">
      <c r="B17" s="47"/>
      <c r="C17" s="20" t="s">
        <v>24</v>
      </c>
      <c r="D17" s="663">
        <v>1104.4450000000002</v>
      </c>
      <c r="E17" s="664">
        <v>655.992</v>
      </c>
      <c r="F17" s="655">
        <v>-0.40604375953533234</v>
      </c>
      <c r="G17" s="656">
        <v>1.2705235620866289</v>
      </c>
      <c r="H17" s="667">
        <v>2522.1140000000005</v>
      </c>
      <c r="I17" s="657">
        <v>0.10127229526180347</v>
      </c>
      <c r="J17" s="658">
        <v>0.6944400609964498</v>
      </c>
      <c r="K17" s="672">
        <v>288.91662300000013</v>
      </c>
      <c r="L17" s="667">
        <v>770.657</v>
      </c>
      <c r="M17" s="655">
        <v>0.04111038077283524</v>
      </c>
      <c r="P17" s="678">
        <v>68.057</v>
      </c>
      <c r="Q17" s="679">
        <v>290.279</v>
      </c>
      <c r="R17" s="679">
        <v>217.09899999999993</v>
      </c>
      <c r="S17" s="679">
        <v>241.99400000000003</v>
      </c>
      <c r="T17" s="680">
        <v>817.429</v>
      </c>
      <c r="U17" s="677"/>
      <c r="V17" s="678">
        <v>303.787</v>
      </c>
      <c r="W17" s="679">
        <v>177.95337699999993</v>
      </c>
      <c r="X17" s="679">
        <v>288.91662300000013</v>
      </c>
      <c r="Y17" s="679">
        <v>279.3659999999999</v>
      </c>
      <c r="Z17" s="680">
        <v>1050.023</v>
      </c>
      <c r="AA17" s="677"/>
      <c r="AB17" s="678">
        <v>761.677</v>
      </c>
      <c r="AC17" s="679">
        <v>1104.4450000000002</v>
      </c>
      <c r="AD17" s="694">
        <v>655.992</v>
      </c>
      <c r="AE17" s="773"/>
      <c r="AF17" s="768"/>
    </row>
    <row r="18" spans="2:32" ht="27.75" customHeight="1">
      <c r="B18" s="47"/>
      <c r="C18" s="20" t="s">
        <v>25</v>
      </c>
      <c r="D18" s="663">
        <v>28.43100000000004</v>
      </c>
      <c r="E18" s="664">
        <v>32.42000000000007</v>
      </c>
      <c r="F18" s="655">
        <v>0.1403045970947215</v>
      </c>
      <c r="G18" s="656">
        <v>-0.9813352734224668</v>
      </c>
      <c r="H18" s="667">
        <v>1153.428</v>
      </c>
      <c r="I18" s="657">
        <v>0.04631444136911791</v>
      </c>
      <c r="J18" s="658">
        <v>-3.4320243656301037</v>
      </c>
      <c r="K18" s="672">
        <v>1736.9662430000003</v>
      </c>
      <c r="L18" s="667">
        <v>5112.021</v>
      </c>
      <c r="M18" s="655">
        <v>0.27269865819518924</v>
      </c>
      <c r="P18" s="678">
        <v>4902.101</v>
      </c>
      <c r="Q18" s="679">
        <v>1671.121</v>
      </c>
      <c r="R18" s="679">
        <v>1347.4350000000004</v>
      </c>
      <c r="S18" s="679">
        <v>1306.793999999999</v>
      </c>
      <c r="T18" s="680">
        <v>9227.451</v>
      </c>
      <c r="U18" s="677"/>
      <c r="V18" s="678">
        <v>2025.105</v>
      </c>
      <c r="W18" s="679">
        <v>1349.9497569999994</v>
      </c>
      <c r="X18" s="679">
        <v>1736.9662430000003</v>
      </c>
      <c r="Y18" s="679">
        <v>1607.031</v>
      </c>
      <c r="Z18" s="680">
        <v>6719.052</v>
      </c>
      <c r="AA18" s="677"/>
      <c r="AB18" s="678">
        <v>1092.577</v>
      </c>
      <c r="AC18" s="679">
        <v>28.43100000000004</v>
      </c>
      <c r="AD18" s="694">
        <v>32.42000000000007</v>
      </c>
      <c r="AE18" s="773"/>
      <c r="AF18" s="768"/>
    </row>
    <row r="19" spans="2:32" ht="27.75" customHeight="1">
      <c r="B19" s="66"/>
      <c r="C19" s="67" t="s">
        <v>26</v>
      </c>
      <c r="D19" s="665">
        <v>8341.229073</v>
      </c>
      <c r="E19" s="666">
        <v>8790.732764</v>
      </c>
      <c r="F19" s="659">
        <v>0.05388938333500674</v>
      </c>
      <c r="G19" s="660">
        <v>0.6368068240219125</v>
      </c>
      <c r="H19" s="668">
        <v>24399.57536</v>
      </c>
      <c r="I19" s="661">
        <v>0.9797340644080895</v>
      </c>
      <c r="J19" s="662">
        <v>0.3536000517920489</v>
      </c>
      <c r="K19" s="673">
        <v>5370.659893999999</v>
      </c>
      <c r="L19" s="668">
        <v>15771.884248999999</v>
      </c>
      <c r="M19" s="659">
        <v>0.8413446799049026</v>
      </c>
      <c r="P19" s="681">
        <v>6806.344999999999</v>
      </c>
      <c r="Q19" s="682">
        <v>4503.002</v>
      </c>
      <c r="R19" s="682">
        <v>4800.9220000000005</v>
      </c>
      <c r="S19" s="682">
        <v>4805.065999999999</v>
      </c>
      <c r="T19" s="683">
        <v>20915.335</v>
      </c>
      <c r="U19" s="677"/>
      <c r="V19" s="681">
        <v>5964.757</v>
      </c>
      <c r="W19" s="682">
        <v>4435.5493300000035</v>
      </c>
      <c r="X19" s="682">
        <v>5374.534669999997</v>
      </c>
      <c r="Y19" s="682">
        <v>6270.790000000001</v>
      </c>
      <c r="Z19" s="683">
        <v>22045.631</v>
      </c>
      <c r="AA19" s="677"/>
      <c r="AB19" s="681">
        <v>7271.45</v>
      </c>
      <c r="AC19" s="682">
        <v>8344.577999999998</v>
      </c>
      <c r="AD19" s="695">
        <v>8790.732764</v>
      </c>
      <c r="AE19" s="774"/>
      <c r="AF19" s="775"/>
    </row>
    <row r="20" spans="2:32" ht="27.75" customHeight="1">
      <c r="B20" s="47"/>
      <c r="C20" s="20" t="s">
        <v>27</v>
      </c>
      <c r="D20" s="663">
        <v>119.834339</v>
      </c>
      <c r="E20" s="664">
        <v>94.321797</v>
      </c>
      <c r="F20" s="655">
        <v>-0.21289842471614082</v>
      </c>
      <c r="G20" s="656">
        <v>-0.74563507712187</v>
      </c>
      <c r="H20" s="667">
        <v>370.30494100000004</v>
      </c>
      <c r="I20" s="657">
        <v>0.014869126186150472</v>
      </c>
      <c r="J20" s="658">
        <v>-2.052179568406028</v>
      </c>
      <c r="K20" s="672">
        <v>370.812909</v>
      </c>
      <c r="L20" s="667">
        <v>1130.237175</v>
      </c>
      <c r="M20" s="655">
        <v>0.06029203734977249</v>
      </c>
      <c r="P20" s="678">
        <v>379.327</v>
      </c>
      <c r="Q20" s="679">
        <v>388.711</v>
      </c>
      <c r="R20" s="679">
        <v>381.279</v>
      </c>
      <c r="S20" s="679">
        <v>351.443</v>
      </c>
      <c r="T20" s="684">
        <v>1500.76</v>
      </c>
      <c r="U20" s="677"/>
      <c r="V20" s="678">
        <v>357.038</v>
      </c>
      <c r="W20" s="679">
        <v>622.636</v>
      </c>
      <c r="X20" s="679">
        <v>149.81099999999992</v>
      </c>
      <c r="Y20" s="679">
        <v>321.62800000000016</v>
      </c>
      <c r="Z20" s="684">
        <v>1451.113</v>
      </c>
      <c r="AA20" s="677"/>
      <c r="AB20" s="678">
        <v>156.149</v>
      </c>
      <c r="AC20" s="679">
        <v>113.05399999999997</v>
      </c>
      <c r="AD20" s="694">
        <v>94.321797</v>
      </c>
      <c r="AE20" s="773"/>
      <c r="AF20" s="766"/>
    </row>
    <row r="21" spans="2:32" ht="27.75" customHeight="1">
      <c r="B21" s="68"/>
      <c r="C21" s="69" t="s">
        <v>28</v>
      </c>
      <c r="D21" s="634">
        <v>8461.063412</v>
      </c>
      <c r="E21" s="635">
        <v>8885.054561</v>
      </c>
      <c r="F21" s="616">
        <v>0.05011085821655361</v>
      </c>
      <c r="G21" s="617">
        <v>0.5475218407997049</v>
      </c>
      <c r="H21" s="650">
        <v>24769.880300999997</v>
      </c>
      <c r="I21" s="618">
        <v>0.9946031905942398</v>
      </c>
      <c r="J21" s="619">
        <v>0.3176341097087321</v>
      </c>
      <c r="K21" s="649">
        <v>5741.472803</v>
      </c>
      <c r="L21" s="650">
        <v>16902.121424</v>
      </c>
      <c r="M21" s="616">
        <v>0.9016367172546751</v>
      </c>
      <c r="P21" s="685">
        <v>7185.672</v>
      </c>
      <c r="Q21" s="686">
        <v>4891.713000000001</v>
      </c>
      <c r="R21" s="686">
        <v>5182.200999999999</v>
      </c>
      <c r="S21" s="686">
        <v>5156.508999999998</v>
      </c>
      <c r="T21" s="680">
        <v>22416.094999999998</v>
      </c>
      <c r="U21" s="677"/>
      <c r="V21" s="685">
        <v>6321.795</v>
      </c>
      <c r="W21" s="686">
        <v>5058.185330000002</v>
      </c>
      <c r="X21" s="686">
        <v>5524.345669999999</v>
      </c>
      <c r="Y21" s="686">
        <v>6592.4180000000015</v>
      </c>
      <c r="Z21" s="680">
        <v>23496.744000000002</v>
      </c>
      <c r="AA21" s="677"/>
      <c r="AB21" s="685">
        <v>7427.599</v>
      </c>
      <c r="AC21" s="686">
        <v>8457.631999999998</v>
      </c>
      <c r="AD21" s="696">
        <v>8885.054561</v>
      </c>
      <c r="AE21" s="776"/>
      <c r="AF21" s="768"/>
    </row>
    <row r="22" spans="2:32" ht="27.75" customHeight="1">
      <c r="B22" s="68"/>
      <c r="C22" s="69" t="s">
        <v>29</v>
      </c>
      <c r="D22" s="634">
        <v>36.080799999999996</v>
      </c>
      <c r="E22" s="635">
        <v>30.005273999999993</v>
      </c>
      <c r="F22" s="616">
        <v>-0.1683866765703644</v>
      </c>
      <c r="G22" s="617">
        <v>-0.9485016714878078</v>
      </c>
      <c r="H22" s="650">
        <v>134.403674</v>
      </c>
      <c r="I22" s="618">
        <v>0.005396809405760079</v>
      </c>
      <c r="J22" s="619">
        <v>-12.719285754048663</v>
      </c>
      <c r="K22" s="649">
        <v>582.6455899999999</v>
      </c>
      <c r="L22" s="650">
        <v>1843.9224100000006</v>
      </c>
      <c r="M22" s="616">
        <v>0.09836328274532515</v>
      </c>
      <c r="P22" s="687">
        <v>2413.867</v>
      </c>
      <c r="Q22" s="688">
        <v>1171.9539999999997</v>
      </c>
      <c r="R22" s="688">
        <v>1015.4700000000003</v>
      </c>
      <c r="S22" s="688">
        <v>626.4120000000003</v>
      </c>
      <c r="T22" s="684">
        <v>5227.703</v>
      </c>
      <c r="U22" s="677"/>
      <c r="V22" s="687">
        <v>749.939</v>
      </c>
      <c r="W22" s="689">
        <v>1274.112</v>
      </c>
      <c r="X22" s="688">
        <v>-180.17499999999995</v>
      </c>
      <c r="Y22" s="688">
        <v>241.93399999999997</v>
      </c>
      <c r="Z22" s="684">
        <v>2085.81</v>
      </c>
      <c r="AA22" s="677"/>
      <c r="AB22" s="687">
        <v>68.318</v>
      </c>
      <c r="AC22" s="689">
        <v>36.08</v>
      </c>
      <c r="AD22" s="697">
        <v>30.005273999999993</v>
      </c>
      <c r="AE22" s="765"/>
      <c r="AF22" s="766"/>
    </row>
    <row r="23" spans="2:32" ht="27.75" customHeight="1" thickBot="1">
      <c r="B23" s="70"/>
      <c r="C23" s="71" t="s">
        <v>22</v>
      </c>
      <c r="D23" s="640">
        <v>8497.144212</v>
      </c>
      <c r="E23" s="641">
        <v>8915.059835</v>
      </c>
      <c r="F23" s="628">
        <v>0.049183068166573425</v>
      </c>
      <c r="G23" s="629">
        <v>0.4096921153259633</v>
      </c>
      <c r="H23" s="669">
        <v>24904.283975</v>
      </c>
      <c r="I23" s="630">
        <v>1</v>
      </c>
      <c r="J23" s="631">
        <v>0.24727633796586607</v>
      </c>
      <c r="K23" s="654">
        <v>6324.118392999999</v>
      </c>
      <c r="L23" s="646">
        <v>18746.043833999996</v>
      </c>
      <c r="M23" s="628">
        <v>1</v>
      </c>
      <c r="P23" s="690">
        <v>9599.539</v>
      </c>
      <c r="Q23" s="691">
        <v>6063.6669999999995</v>
      </c>
      <c r="R23" s="691">
        <v>6197.671</v>
      </c>
      <c r="S23" s="691">
        <v>5782.9209999999985</v>
      </c>
      <c r="T23" s="692">
        <v>27643.798</v>
      </c>
      <c r="U23" s="677"/>
      <c r="V23" s="690">
        <v>7071.734</v>
      </c>
      <c r="W23" s="691">
        <v>6332.297330000001</v>
      </c>
      <c r="X23" s="691">
        <v>5344.1706699999995</v>
      </c>
      <c r="Y23" s="691">
        <v>6834.352000000003</v>
      </c>
      <c r="Z23" s="692">
        <v>25582.554000000004</v>
      </c>
      <c r="AA23" s="677"/>
      <c r="AB23" s="690">
        <v>7495.917</v>
      </c>
      <c r="AC23" s="691">
        <v>8493.711999999996</v>
      </c>
      <c r="AD23" s="698">
        <v>8915.059835</v>
      </c>
      <c r="AE23" s="777"/>
      <c r="AF23" s="770"/>
    </row>
    <row r="24" spans="3:31" ht="19.5" customHeight="1" hidden="1" thickBot="1">
      <c r="C24" s="10"/>
      <c r="D24" s="56"/>
      <c r="E24" s="73"/>
      <c r="F24" s="74"/>
      <c r="G24" s="74"/>
      <c r="H24" s="73"/>
      <c r="I24" s="73"/>
      <c r="J24" s="74"/>
      <c r="K24" s="75"/>
      <c r="L24" s="56"/>
      <c r="M24" s="75"/>
      <c r="P24" s="268"/>
      <c r="Q24" s="268"/>
      <c r="R24" s="268"/>
      <c r="S24" s="268"/>
      <c r="V24" s="268"/>
      <c r="W24" s="268"/>
      <c r="X24" s="268"/>
      <c r="Y24" s="268"/>
      <c r="AB24" s="268"/>
      <c r="AC24" s="268"/>
      <c r="AD24" s="268"/>
      <c r="AE24" s="268"/>
    </row>
    <row r="25" spans="2:32" s="33" customFormat="1" ht="27.75" customHeight="1" hidden="1">
      <c r="B25" s="76"/>
      <c r="C25" s="77" t="s">
        <v>30</v>
      </c>
      <c r="D25" s="348">
        <v>0.8839902980753571</v>
      </c>
      <c r="E25" s="349"/>
      <c r="F25" s="350"/>
      <c r="G25" s="351"/>
      <c r="H25" s="352"/>
      <c r="I25" s="353"/>
      <c r="J25" s="351"/>
      <c r="K25" s="348">
        <v>0.8846797658548663</v>
      </c>
      <c r="L25" s="352"/>
      <c r="M25" s="323"/>
      <c r="N25" s="324"/>
      <c r="O25" s="325"/>
      <c r="P25" s="360">
        <v>0.8675328580644174</v>
      </c>
      <c r="Q25" s="361">
        <v>0.847124922123596</v>
      </c>
      <c r="R25" s="361">
        <v>0.8776838376603286</v>
      </c>
      <c r="S25" s="361">
        <v>0.8788486869130554</v>
      </c>
      <c r="T25" s="362">
        <v>0.868383609553502</v>
      </c>
      <c r="U25" s="324"/>
      <c r="V25" s="360">
        <v>0.8893391533002114</v>
      </c>
      <c r="W25" s="361">
        <v>0.8846797658548663</v>
      </c>
      <c r="X25" s="361">
        <v>0.8762799261385691</v>
      </c>
      <c r="Y25" s="361">
        <v>0.8754473125661357</v>
      </c>
      <c r="Z25" s="362">
        <v>0.8824691951886117</v>
      </c>
      <c r="AB25" s="360">
        <v>0.8839902980753571</v>
      </c>
      <c r="AC25" s="361"/>
      <c r="AD25" s="447"/>
      <c r="AE25" s="447"/>
      <c r="AF25" s="448"/>
    </row>
    <row r="26" spans="2:32" s="33" customFormat="1" ht="27.75" customHeight="1" hidden="1" thickBot="1">
      <c r="B26" s="78"/>
      <c r="C26" s="79" t="s">
        <v>31</v>
      </c>
      <c r="D26" s="354">
        <v>0.7634370488304202</v>
      </c>
      <c r="E26" s="355"/>
      <c r="F26" s="356"/>
      <c r="G26" s="357"/>
      <c r="H26" s="358"/>
      <c r="I26" s="359"/>
      <c r="J26" s="357"/>
      <c r="K26" s="354">
        <v>0.6652280973114473</v>
      </c>
      <c r="L26" s="358"/>
      <c r="M26" s="326"/>
      <c r="N26" s="324"/>
      <c r="O26" s="325"/>
      <c r="P26" s="363">
        <v>0.6216333760648527</v>
      </c>
      <c r="Q26" s="364">
        <v>0.6348030795386103</v>
      </c>
      <c r="R26" s="364">
        <v>0.6666931590957021</v>
      </c>
      <c r="S26" s="364">
        <v>0.6960540742456922</v>
      </c>
      <c r="T26" s="365">
        <v>0.6577271920996302</v>
      </c>
      <c r="U26" s="324"/>
      <c r="V26" s="363">
        <v>0.6984432745757982</v>
      </c>
      <c r="W26" s="364">
        <v>0.6652280973114473</v>
      </c>
      <c r="X26" s="364">
        <v>0.7028537302075049</v>
      </c>
      <c r="Y26" s="364">
        <v>0.710866976724698</v>
      </c>
      <c r="Z26" s="365">
        <v>0.6954137819569775</v>
      </c>
      <c r="AB26" s="363">
        <v>0.7634370488304202</v>
      </c>
      <c r="AC26" s="364"/>
      <c r="AD26" s="449"/>
      <c r="AE26" s="449"/>
      <c r="AF26" s="450"/>
    </row>
    <row r="27" spans="4:12" ht="18" customHeight="1" hidden="1">
      <c r="D27" s="24"/>
      <c r="E27" s="26"/>
      <c r="F27" s="26"/>
      <c r="G27" s="26"/>
      <c r="I27" s="26"/>
      <c r="J27" s="26"/>
      <c r="L27" s="24"/>
    </row>
    <row r="28" spans="4:12" ht="12" customHeight="1">
      <c r="D28" s="24"/>
      <c r="E28" s="26"/>
      <c r="F28" s="26"/>
      <c r="G28" s="26"/>
      <c r="H28" s="26"/>
      <c r="I28" s="26"/>
      <c r="J28" s="26"/>
      <c r="L28" s="24"/>
    </row>
    <row r="29" ht="12" customHeight="1"/>
    <row r="30" spans="8:12" ht="12" customHeight="1" hidden="1">
      <c r="H30" s="8">
        <f>H10-H21</f>
        <v>1073787.792797</v>
      </c>
      <c r="L30" s="8">
        <f>L10-L21</f>
        <v>929669.251835</v>
      </c>
    </row>
  </sheetData>
  <sheetProtection/>
  <mergeCells count="6">
    <mergeCell ref="E5:J5"/>
    <mergeCell ref="K5:M5"/>
    <mergeCell ref="E6:E7"/>
    <mergeCell ref="H6:H7"/>
    <mergeCell ref="K6:K7"/>
    <mergeCell ref="L6:L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9" r:id="rId1"/>
  <headerFooter alignWithMargins="0">
    <oddFooter>&amp;C&amp;"-,보통"&amp;9─ 2 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E39"/>
  <sheetViews>
    <sheetView showGridLines="0" view="pageBreakPreview" zoomScale="85" zoomScaleNormal="55" zoomScaleSheetLayoutView="85" zoomScalePageLayoutView="0" workbookViewId="0" topLeftCell="A1">
      <pane xSplit="4" ySplit="7" topLeftCell="E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4.25"/>
  <cols>
    <col min="1" max="1" width="1.625" style="8" customWidth="1"/>
    <col min="2" max="2" width="2.125" style="8" customWidth="1"/>
    <col min="3" max="3" width="7.625" style="8" customWidth="1"/>
    <col min="4" max="4" width="13.00390625" style="8" customWidth="1"/>
    <col min="5" max="6" width="8.625" style="8" customWidth="1"/>
    <col min="7" max="8" width="5.625" style="8" customWidth="1"/>
    <col min="9" max="9" width="8.625" style="8" customWidth="1"/>
    <col min="10" max="10" width="5.625" style="8" customWidth="1"/>
    <col min="11" max="12" width="8.625" style="8" customWidth="1"/>
    <col min="13" max="13" width="1.625" style="8" customWidth="1"/>
    <col min="14" max="14" width="10.625" style="7" customWidth="1"/>
    <col min="15" max="31" width="9.25390625" style="8" customWidth="1"/>
    <col min="32" max="16384" width="9.00390625" style="8" customWidth="1"/>
  </cols>
  <sheetData>
    <row r="1" spans="1:9" s="4" customFormat="1" ht="24.75" customHeight="1">
      <c r="A1" s="4" t="s">
        <v>32</v>
      </c>
      <c r="E1" s="43"/>
      <c r="F1" s="43"/>
      <c r="I1" s="43"/>
    </row>
    <row r="2" spans="1:13" ht="3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ht="9.75" customHeight="1"/>
    <row r="4" spans="2:12" ht="18" customHeight="1" thickBot="1">
      <c r="B4" s="10"/>
      <c r="K4" s="11"/>
      <c r="L4" s="11" t="s">
        <v>82</v>
      </c>
    </row>
    <row r="5" spans="2:31" s="10" customFormat="1" ht="16.5" customHeight="1">
      <c r="B5" s="80"/>
      <c r="C5" s="80"/>
      <c r="D5" s="81"/>
      <c r="E5" s="12"/>
      <c r="F5" s="851">
        <v>2020</v>
      </c>
      <c r="G5" s="852"/>
      <c r="H5" s="852"/>
      <c r="I5" s="852"/>
      <c r="J5" s="853"/>
      <c r="K5" s="854">
        <v>2019</v>
      </c>
      <c r="L5" s="855"/>
      <c r="N5" s="82"/>
      <c r="O5" s="256">
        <v>2018</v>
      </c>
      <c r="P5" s="257"/>
      <c r="Q5" s="257"/>
      <c r="R5" s="257"/>
      <c r="S5" s="258"/>
      <c r="U5" s="256">
        <v>2019</v>
      </c>
      <c r="V5" s="257"/>
      <c r="W5" s="257"/>
      <c r="X5" s="257"/>
      <c r="Y5" s="258"/>
      <c r="AA5" s="256">
        <v>2020</v>
      </c>
      <c r="AB5" s="257"/>
      <c r="AC5" s="257"/>
      <c r="AD5" s="257"/>
      <c r="AE5" s="258"/>
    </row>
    <row r="6" spans="2:31" s="10" customFormat="1" ht="16.5" customHeight="1">
      <c r="B6" s="83" t="s">
        <v>1</v>
      </c>
      <c r="C6" s="83"/>
      <c r="D6" s="84"/>
      <c r="E6" s="28" t="s">
        <v>152</v>
      </c>
      <c r="F6" s="856" t="s">
        <v>214</v>
      </c>
      <c r="G6" s="85"/>
      <c r="H6" s="86"/>
      <c r="I6" s="858" t="s">
        <v>215</v>
      </c>
      <c r="J6" s="87"/>
      <c r="K6" s="860" t="s">
        <v>216</v>
      </c>
      <c r="L6" s="862" t="s">
        <v>217</v>
      </c>
      <c r="N6" s="82"/>
      <c r="O6" s="28" t="s">
        <v>66</v>
      </c>
      <c r="P6" s="269" t="s">
        <v>67</v>
      </c>
      <c r="Q6" s="269" t="s">
        <v>68</v>
      </c>
      <c r="R6" s="269" t="s">
        <v>69</v>
      </c>
      <c r="S6" s="270" t="s">
        <v>70</v>
      </c>
      <c r="U6" s="28" t="s">
        <v>66</v>
      </c>
      <c r="V6" s="269" t="s">
        <v>67</v>
      </c>
      <c r="W6" s="269" t="s">
        <v>68</v>
      </c>
      <c r="X6" s="269" t="s">
        <v>69</v>
      </c>
      <c r="Y6" s="270" t="s">
        <v>70</v>
      </c>
      <c r="AA6" s="28" t="s">
        <v>66</v>
      </c>
      <c r="AB6" s="269" t="s">
        <v>67</v>
      </c>
      <c r="AC6" s="269" t="s">
        <v>68</v>
      </c>
      <c r="AD6" s="269" t="s">
        <v>69</v>
      </c>
      <c r="AE6" s="270" t="s">
        <v>70</v>
      </c>
    </row>
    <row r="7" spans="1:31" s="10" customFormat="1" ht="16.5" customHeight="1" thickBot="1">
      <c r="A7" s="16"/>
      <c r="B7" s="88"/>
      <c r="C7" s="88"/>
      <c r="D7" s="89"/>
      <c r="E7" s="90"/>
      <c r="F7" s="857"/>
      <c r="G7" s="52" t="s">
        <v>33</v>
      </c>
      <c r="H7" s="91" t="s">
        <v>34</v>
      </c>
      <c r="I7" s="859"/>
      <c r="J7" s="92" t="s">
        <v>34</v>
      </c>
      <c r="K7" s="861"/>
      <c r="L7" s="863"/>
      <c r="N7" s="46"/>
      <c r="O7" s="271"/>
      <c r="P7" s="272"/>
      <c r="Q7" s="272"/>
      <c r="R7" s="272"/>
      <c r="S7" s="273"/>
      <c r="U7" s="271"/>
      <c r="V7" s="272"/>
      <c r="W7" s="272"/>
      <c r="X7" s="272"/>
      <c r="Y7" s="273"/>
      <c r="AA7" s="271"/>
      <c r="AB7" s="272"/>
      <c r="AC7" s="272"/>
      <c r="AD7" s="272"/>
      <c r="AE7" s="273"/>
    </row>
    <row r="8" spans="2:31" ht="16.5" customHeight="1" thickTop="1">
      <c r="B8" s="864" t="s">
        <v>35</v>
      </c>
      <c r="C8" s="865"/>
      <c r="D8" s="432" t="s">
        <v>36</v>
      </c>
      <c r="E8" s="93">
        <v>25971.893595999998</v>
      </c>
      <c r="F8" s="94">
        <v>26127.05618800001</v>
      </c>
      <c r="G8" s="95">
        <v>0.005974250257359306</v>
      </c>
      <c r="H8" s="96">
        <v>-0.0017561331816156338</v>
      </c>
      <c r="I8" s="97">
        <v>78042.77363899999</v>
      </c>
      <c r="J8" s="98">
        <v>0.01185953938704006</v>
      </c>
      <c r="K8" s="55">
        <v>26173.019496000008</v>
      </c>
      <c r="L8" s="18">
        <v>77128.070252</v>
      </c>
      <c r="N8" s="99"/>
      <c r="O8" s="54">
        <v>21638.215272</v>
      </c>
      <c r="P8" s="274">
        <v>23118.596215999998</v>
      </c>
      <c r="Q8" s="274">
        <v>20234.983291000004</v>
      </c>
      <c r="R8" s="274">
        <v>24987.631471999994</v>
      </c>
      <c r="S8" s="275">
        <v>89979.426251</v>
      </c>
      <c r="T8" s="75"/>
      <c r="U8" s="54">
        <v>24746.911712</v>
      </c>
      <c r="V8" s="274">
        <v>26208.139043999996</v>
      </c>
      <c r="W8" s="274">
        <v>26173.019496000008</v>
      </c>
      <c r="X8" s="274">
        <v>25613.02612299999</v>
      </c>
      <c r="Y8" s="275">
        <v>102741.096375</v>
      </c>
      <c r="AA8" s="54">
        <v>25943.823854999995</v>
      </c>
      <c r="AB8" s="274">
        <v>25971.893595999998</v>
      </c>
      <c r="AC8" s="274">
        <v>26127.05618800001</v>
      </c>
      <c r="AD8" s="778"/>
      <c r="AE8" s="779"/>
    </row>
    <row r="9" spans="2:31" ht="16.5" customHeight="1">
      <c r="B9" s="847"/>
      <c r="C9" s="866"/>
      <c r="D9" s="432" t="s">
        <v>37</v>
      </c>
      <c r="E9" s="93">
        <v>13844.566023</v>
      </c>
      <c r="F9" s="94">
        <v>24171.186697</v>
      </c>
      <c r="G9" s="95">
        <v>0.7458970296970212</v>
      </c>
      <c r="H9" s="96">
        <v>0.02546890894866051</v>
      </c>
      <c r="I9" s="97">
        <v>63193.446784</v>
      </c>
      <c r="J9" s="98">
        <v>0.20075893399067637</v>
      </c>
      <c r="K9" s="55">
        <v>23570.862545000004</v>
      </c>
      <c r="L9" s="18">
        <v>52627.921388</v>
      </c>
      <c r="N9" s="99"/>
      <c r="O9" s="54">
        <v>13273.91963</v>
      </c>
      <c r="P9" s="274">
        <v>13516.287751000002</v>
      </c>
      <c r="Q9" s="274">
        <v>14594.713580999996</v>
      </c>
      <c r="R9" s="274">
        <v>11248.690447</v>
      </c>
      <c r="S9" s="275">
        <v>52633.61140900001</v>
      </c>
      <c r="T9" s="75"/>
      <c r="U9" s="54">
        <v>14617.913341000003</v>
      </c>
      <c r="V9" s="274">
        <v>14439.145502</v>
      </c>
      <c r="W9" s="274">
        <v>23570.862545000004</v>
      </c>
      <c r="X9" s="274">
        <v>14355.280197999993</v>
      </c>
      <c r="Y9" s="275">
        <v>66983.20158600001</v>
      </c>
      <c r="AA9" s="54">
        <v>25177.694063999996</v>
      </c>
      <c r="AB9" s="274">
        <v>13844.566023</v>
      </c>
      <c r="AC9" s="274">
        <v>24171.186697</v>
      </c>
      <c r="AD9" s="778"/>
      <c r="AE9" s="779"/>
    </row>
    <row r="10" spans="2:31" ht="16.5" customHeight="1">
      <c r="B10" s="847"/>
      <c r="C10" s="866"/>
      <c r="D10" s="100" t="s">
        <v>38</v>
      </c>
      <c r="E10" s="101">
        <v>0.5330595542379797</v>
      </c>
      <c r="F10" s="102">
        <v>0.9251400740701002</v>
      </c>
      <c r="G10" s="103">
        <v>0.39208051983212056</v>
      </c>
      <c r="H10" s="104">
        <v>0.02456142480105772</v>
      </c>
      <c r="I10" s="105">
        <v>0.8097283558412717</v>
      </c>
      <c r="J10" s="106">
        <v>0.12738376695101206</v>
      </c>
      <c r="K10" s="107">
        <v>0.9005786492690425</v>
      </c>
      <c r="L10" s="108">
        <v>0.6823445888902596</v>
      </c>
      <c r="N10" s="109"/>
      <c r="O10" s="276">
        <v>0.6134479883457183</v>
      </c>
      <c r="P10" s="277">
        <v>0.5846500204733712</v>
      </c>
      <c r="Q10" s="277">
        <v>0.7212614594790077</v>
      </c>
      <c r="R10" s="277">
        <v>0.4501703356560534</v>
      </c>
      <c r="S10" s="278">
        <v>0.584951622854064</v>
      </c>
      <c r="T10" s="75"/>
      <c r="U10" s="276">
        <v>0.5906964679520655</v>
      </c>
      <c r="V10" s="277">
        <v>0.550941273539437</v>
      </c>
      <c r="W10" s="277">
        <v>0.9005786492690425</v>
      </c>
      <c r="X10" s="277">
        <v>0.5604679481863034</v>
      </c>
      <c r="Y10" s="278">
        <v>0.6519611328802117</v>
      </c>
      <c r="AA10" s="276">
        <v>0.9704696657176715</v>
      </c>
      <c r="AB10" s="277">
        <v>0.53305955423798</v>
      </c>
      <c r="AC10" s="277">
        <v>0.9251400740701002</v>
      </c>
      <c r="AD10" s="780"/>
      <c r="AE10" s="781"/>
    </row>
    <row r="11" spans="2:31" ht="16.5" customHeight="1">
      <c r="B11" s="847"/>
      <c r="C11" s="866"/>
      <c r="D11" s="110" t="s">
        <v>39</v>
      </c>
      <c r="E11" s="21">
        <v>8130.315577999999</v>
      </c>
      <c r="F11" s="111">
        <v>6785.8362369999995</v>
      </c>
      <c r="G11" s="95">
        <v>-0.16536619373521685</v>
      </c>
      <c r="H11" s="96">
        <v>-0.25095152833061213</v>
      </c>
      <c r="I11" s="112">
        <v>20563.773176</v>
      </c>
      <c r="J11" s="113">
        <v>-0.12563147121619234</v>
      </c>
      <c r="K11" s="23">
        <v>9059.275192</v>
      </c>
      <c r="L11" s="24">
        <v>23518.42787</v>
      </c>
      <c r="N11" s="114"/>
      <c r="O11" s="57">
        <v>6969.364559</v>
      </c>
      <c r="P11" s="279">
        <v>7927.660785</v>
      </c>
      <c r="Q11" s="279">
        <v>7304.229202</v>
      </c>
      <c r="R11" s="279">
        <v>6399.683205000001</v>
      </c>
      <c r="S11" s="280">
        <v>28600.937751</v>
      </c>
      <c r="T11" s="75"/>
      <c r="U11" s="57">
        <v>5843.331657</v>
      </c>
      <c r="V11" s="279">
        <v>8615.821021</v>
      </c>
      <c r="W11" s="279">
        <v>9059.275192</v>
      </c>
      <c r="X11" s="279">
        <v>17516.72823</v>
      </c>
      <c r="Y11" s="280">
        <v>41035.1561</v>
      </c>
      <c r="AA11" s="57">
        <v>5647.621361</v>
      </c>
      <c r="AB11" s="279">
        <v>8130.315577999999</v>
      </c>
      <c r="AC11" s="279">
        <v>6785.8362369999995</v>
      </c>
      <c r="AD11" s="782"/>
      <c r="AE11" s="783"/>
    </row>
    <row r="12" spans="2:31" ht="16.5" customHeight="1">
      <c r="B12" s="847"/>
      <c r="C12" s="866"/>
      <c r="D12" s="100" t="s">
        <v>40</v>
      </c>
      <c r="E12" s="101">
        <v>0.31304284949219763</v>
      </c>
      <c r="F12" s="102">
        <v>0.25972448591880365</v>
      </c>
      <c r="G12" s="103">
        <v>-0.05331836357339398</v>
      </c>
      <c r="H12" s="104">
        <v>-0.08640581797618707</v>
      </c>
      <c r="I12" s="105">
        <v>0.26349362301141677</v>
      </c>
      <c r="J12" s="106">
        <v>-0.04143333539890526</v>
      </c>
      <c r="K12" s="107">
        <v>0.3461303038949907</v>
      </c>
      <c r="L12" s="108">
        <v>0.304926958410322</v>
      </c>
      <c r="N12" s="109"/>
      <c r="O12" s="276">
        <v>0.3220859239725933</v>
      </c>
      <c r="P12" s="277">
        <v>0.3429127232004423</v>
      </c>
      <c r="Q12" s="277">
        <v>0.36097035994335275</v>
      </c>
      <c r="R12" s="277">
        <v>0.25611403834617924</v>
      </c>
      <c r="S12" s="278">
        <v>0.3178608593392997</v>
      </c>
      <c r="T12" s="75"/>
      <c r="U12" s="276">
        <v>0.23612367171320675</v>
      </c>
      <c r="V12" s="277">
        <v>0.32874600545026017</v>
      </c>
      <c r="W12" s="277">
        <v>0.3461303038949907</v>
      </c>
      <c r="X12" s="277">
        <v>0.6838992060477511</v>
      </c>
      <c r="Y12" s="278">
        <v>0.39940352544247415</v>
      </c>
      <c r="AA12" s="276">
        <v>0.21768654430297363</v>
      </c>
      <c r="AB12" s="277">
        <v>0.31304284949219763</v>
      </c>
      <c r="AC12" s="277">
        <v>0.25972448591880365</v>
      </c>
      <c r="AD12" s="780"/>
      <c r="AE12" s="781"/>
    </row>
    <row r="13" spans="2:31" ht="16.5" customHeight="1">
      <c r="B13" s="867"/>
      <c r="C13" s="868"/>
      <c r="D13" s="100" t="s">
        <v>41</v>
      </c>
      <c r="E13" s="101">
        <v>0.8461024037301773</v>
      </c>
      <c r="F13" s="102">
        <v>1.1848645599889038</v>
      </c>
      <c r="G13" s="103">
        <v>0.3387621562587265</v>
      </c>
      <c r="H13" s="104">
        <v>-0.06184439317512935</v>
      </c>
      <c r="I13" s="105">
        <v>1.0732219788526884</v>
      </c>
      <c r="J13" s="106">
        <v>0.0859504315521068</v>
      </c>
      <c r="K13" s="107">
        <v>1.2467089531640332</v>
      </c>
      <c r="L13" s="108">
        <v>0.9872715473005816</v>
      </c>
      <c r="N13" s="109"/>
      <c r="O13" s="276">
        <v>0.9355339123183116</v>
      </c>
      <c r="P13" s="277">
        <v>0.9275627436738135</v>
      </c>
      <c r="Q13" s="277">
        <v>1.0822318194223604</v>
      </c>
      <c r="R13" s="277">
        <v>0.7062843740022327</v>
      </c>
      <c r="S13" s="278">
        <v>0.9028124821933636</v>
      </c>
      <c r="T13" s="75"/>
      <c r="U13" s="276">
        <v>0.8268201396652723</v>
      </c>
      <c r="V13" s="277">
        <v>0.8796872789896972</v>
      </c>
      <c r="W13" s="277">
        <v>1.2467089531640332</v>
      </c>
      <c r="X13" s="277">
        <v>1.2443671542340544</v>
      </c>
      <c r="Y13" s="278">
        <v>1.0513646583226859</v>
      </c>
      <c r="AA13" s="276">
        <v>1.188156210020645</v>
      </c>
      <c r="AB13" s="277">
        <v>0.8461024037301773</v>
      </c>
      <c r="AC13" s="277">
        <v>1.1848645599889038</v>
      </c>
      <c r="AD13" s="780"/>
      <c r="AE13" s="781"/>
    </row>
    <row r="14" spans="2:31" ht="16.5" customHeight="1">
      <c r="B14" s="869" t="s">
        <v>42</v>
      </c>
      <c r="C14" s="870"/>
      <c r="D14" s="432" t="s">
        <v>43</v>
      </c>
      <c r="E14" s="93">
        <v>392499.038288</v>
      </c>
      <c r="F14" s="94">
        <v>404032.96760600014</v>
      </c>
      <c r="G14" s="95">
        <v>0.029385879181535783</v>
      </c>
      <c r="H14" s="96">
        <v>-0.08510460535930894</v>
      </c>
      <c r="I14" s="97">
        <v>1181200.064654</v>
      </c>
      <c r="J14" s="98">
        <v>-0.037245603852331936</v>
      </c>
      <c r="K14" s="55">
        <v>441616.5716570001</v>
      </c>
      <c r="L14" s="18">
        <v>1226896.568201</v>
      </c>
      <c r="N14" s="99"/>
      <c r="O14" s="54">
        <v>392797.118141</v>
      </c>
      <c r="P14" s="274">
        <v>380039.44298900006</v>
      </c>
      <c r="Q14" s="274">
        <v>376681.58509099996</v>
      </c>
      <c r="R14" s="274">
        <v>374079.290056</v>
      </c>
      <c r="S14" s="275">
        <v>1523597.436277</v>
      </c>
      <c r="T14" s="75"/>
      <c r="U14" s="54">
        <v>376191.11211</v>
      </c>
      <c r="V14" s="274">
        <v>409088.884434</v>
      </c>
      <c r="W14" s="274">
        <v>441616.5716570001</v>
      </c>
      <c r="X14" s="274">
        <v>381762.29226599983</v>
      </c>
      <c r="Y14" s="275">
        <v>1608658.860467</v>
      </c>
      <c r="AA14" s="54">
        <v>384668.05876</v>
      </c>
      <c r="AB14" s="274">
        <v>392499.038288</v>
      </c>
      <c r="AC14" s="274">
        <v>404032.96760600014</v>
      </c>
      <c r="AD14" s="778"/>
      <c r="AE14" s="779"/>
    </row>
    <row r="15" spans="2:31" ht="16.5" customHeight="1">
      <c r="B15" s="847"/>
      <c r="C15" s="866"/>
      <c r="D15" s="432" t="s">
        <v>44</v>
      </c>
      <c r="E15" s="93">
        <v>341338.6581810001</v>
      </c>
      <c r="F15" s="94">
        <v>365409.5007444653</v>
      </c>
      <c r="G15" s="95">
        <v>0.07051894646723912</v>
      </c>
      <c r="H15" s="96">
        <v>-0.09878098184015409</v>
      </c>
      <c r="I15" s="97">
        <v>1050093.4153374652</v>
      </c>
      <c r="J15" s="98">
        <v>-0.062375349250715674</v>
      </c>
      <c r="K15" s="55">
        <v>405461.3732970002</v>
      </c>
      <c r="L15" s="18">
        <v>1119950.7334820002</v>
      </c>
      <c r="N15" s="99"/>
      <c r="O15" s="54">
        <v>366728.194825</v>
      </c>
      <c r="P15" s="274">
        <v>347453.64877</v>
      </c>
      <c r="Q15" s="274">
        <v>345164.77740799997</v>
      </c>
      <c r="R15" s="274">
        <v>346119.601829</v>
      </c>
      <c r="S15" s="275">
        <v>1406347.1311169995</v>
      </c>
      <c r="T15" s="75"/>
      <c r="U15" s="54">
        <v>345029.889477</v>
      </c>
      <c r="V15" s="274">
        <v>369459.470708</v>
      </c>
      <c r="W15" s="274">
        <v>405461.3732970002</v>
      </c>
      <c r="X15" s="274">
        <v>350836.5691629999</v>
      </c>
      <c r="Y15" s="275">
        <v>1470042.086645</v>
      </c>
      <c r="AA15" s="54">
        <v>343345.256412</v>
      </c>
      <c r="AB15" s="274">
        <v>341338.6581810001</v>
      </c>
      <c r="AC15" s="274">
        <v>365409.5007444653</v>
      </c>
      <c r="AD15" s="778"/>
      <c r="AE15" s="779"/>
    </row>
    <row r="16" spans="2:31" ht="16.5" customHeight="1">
      <c r="B16" s="847"/>
      <c r="C16" s="866"/>
      <c r="D16" s="100" t="s">
        <v>45</v>
      </c>
      <c r="E16" s="101">
        <v>0.8696547631552145</v>
      </c>
      <c r="F16" s="102">
        <v>0.904405160077929</v>
      </c>
      <c r="G16" s="103">
        <v>0.03475039692271453</v>
      </c>
      <c r="H16" s="104">
        <v>-0.013724727520398328</v>
      </c>
      <c r="I16" s="105">
        <v>0.8890055518622589</v>
      </c>
      <c r="J16" s="106">
        <v>-0.023826680706608094</v>
      </c>
      <c r="K16" s="107">
        <v>0.9181298875983274</v>
      </c>
      <c r="L16" s="108">
        <v>0.912832232568867</v>
      </c>
      <c r="N16" s="109"/>
      <c r="O16" s="276">
        <v>0.9336326003628108</v>
      </c>
      <c r="P16" s="277">
        <v>0.9142568098650139</v>
      </c>
      <c r="Q16" s="277">
        <v>0.916330373104419</v>
      </c>
      <c r="R16" s="277">
        <v>0.9252573211876701</v>
      </c>
      <c r="S16" s="278">
        <v>0.9224655997494584</v>
      </c>
      <c r="T16" s="75"/>
      <c r="U16" s="276">
        <v>0.9171665102393798</v>
      </c>
      <c r="V16" s="277">
        <v>0.9031276203438532</v>
      </c>
      <c r="W16" s="277">
        <v>0.9181298875983274</v>
      </c>
      <c r="X16" s="277">
        <v>0.9189922008288555</v>
      </c>
      <c r="Y16" s="278">
        <v>0.9138308455393961</v>
      </c>
      <c r="AA16" s="276">
        <v>0.8925754259888214</v>
      </c>
      <c r="AB16" s="277">
        <v>0.8696547631552145</v>
      </c>
      <c r="AC16" s="277">
        <v>0.904405160077929</v>
      </c>
      <c r="AD16" s="780"/>
      <c r="AE16" s="781"/>
    </row>
    <row r="17" spans="2:31" ht="16.5" customHeight="1">
      <c r="B17" s="847"/>
      <c r="C17" s="866"/>
      <c r="D17" s="110" t="s">
        <v>46</v>
      </c>
      <c r="E17" s="21">
        <v>95652.89707999997</v>
      </c>
      <c r="F17" s="111">
        <v>96468.74045200009</v>
      </c>
      <c r="G17" s="95">
        <v>0.00852920713230236</v>
      </c>
      <c r="H17" s="96">
        <v>0.14598445767983495</v>
      </c>
      <c r="I17" s="112">
        <v>282932.81321800005</v>
      </c>
      <c r="J17" s="113">
        <v>0.15111810810263193</v>
      </c>
      <c r="K17" s="23">
        <v>84179.79825600001</v>
      </c>
      <c r="L17" s="24">
        <v>245789.55993</v>
      </c>
      <c r="N17" s="114"/>
      <c r="O17" s="57">
        <v>86788.597907</v>
      </c>
      <c r="P17" s="279">
        <v>73494.465044</v>
      </c>
      <c r="Q17" s="279">
        <v>81345.108324</v>
      </c>
      <c r="R17" s="279">
        <v>83858.054287</v>
      </c>
      <c r="S17" s="280">
        <v>325486.225562</v>
      </c>
      <c r="T17" s="75"/>
      <c r="U17" s="57">
        <v>84293.733217</v>
      </c>
      <c r="V17" s="279">
        <v>77316.02845699998</v>
      </c>
      <c r="W17" s="279">
        <v>84179.79825600001</v>
      </c>
      <c r="X17" s="279">
        <v>131419.784707</v>
      </c>
      <c r="Y17" s="280">
        <v>377209.344637</v>
      </c>
      <c r="AA17" s="57">
        <v>90811.175686</v>
      </c>
      <c r="AB17" s="279">
        <v>95652.89707999997</v>
      </c>
      <c r="AC17" s="279">
        <v>96468.74045200009</v>
      </c>
      <c r="AD17" s="782"/>
      <c r="AE17" s="783"/>
    </row>
    <row r="18" spans="2:31" ht="16.5" customHeight="1">
      <c r="B18" s="847"/>
      <c r="C18" s="866"/>
      <c r="D18" s="100" t="s">
        <v>40</v>
      </c>
      <c r="E18" s="101">
        <v>0.24370224573598503</v>
      </c>
      <c r="F18" s="102">
        <v>0.23876452712164142</v>
      </c>
      <c r="G18" s="103">
        <v>-0.004937718614343611</v>
      </c>
      <c r="H18" s="104">
        <v>0.048147137153355196</v>
      </c>
      <c r="I18" s="105">
        <v>0.23952996760195522</v>
      </c>
      <c r="J18" s="106">
        <v>0.03919559036068418</v>
      </c>
      <c r="K18" s="107">
        <v>0.19061738996828623</v>
      </c>
      <c r="L18" s="108">
        <v>0.20033437724127104</v>
      </c>
      <c r="N18" s="109"/>
      <c r="O18" s="276">
        <v>0.22095019005675604</v>
      </c>
      <c r="P18" s="277">
        <v>0.193386413962635</v>
      </c>
      <c r="Q18" s="277">
        <v>0.21595191149136847</v>
      </c>
      <c r="R18" s="277">
        <v>0.224171870820345</v>
      </c>
      <c r="S18" s="278">
        <v>0.21363006908002205</v>
      </c>
      <c r="T18" s="75"/>
      <c r="U18" s="276">
        <v>0.22407157028301117</v>
      </c>
      <c r="V18" s="277">
        <v>0.1889956715982922</v>
      </c>
      <c r="W18" s="277">
        <v>0.19061738996828623</v>
      </c>
      <c r="X18" s="277">
        <v>0.3442450639295483</v>
      </c>
      <c r="Y18" s="278">
        <v>0.23448684734033334</v>
      </c>
      <c r="AA18" s="276">
        <v>0.23607672542070465</v>
      </c>
      <c r="AB18" s="277">
        <v>0.24370224573598503</v>
      </c>
      <c r="AC18" s="277">
        <v>0.23876452712164142</v>
      </c>
      <c r="AD18" s="780"/>
      <c r="AE18" s="781"/>
    </row>
    <row r="19" spans="2:31" ht="16.5" customHeight="1">
      <c r="B19" s="867"/>
      <c r="C19" s="868"/>
      <c r="D19" s="100" t="s">
        <v>41</v>
      </c>
      <c r="E19" s="101">
        <v>1.1133570088911995</v>
      </c>
      <c r="F19" s="102">
        <v>1.1431696871995705</v>
      </c>
      <c r="G19" s="103">
        <v>0.029812678308370977</v>
      </c>
      <c r="H19" s="104">
        <v>0.03442240963295684</v>
      </c>
      <c r="I19" s="105">
        <v>1.1285355194642142</v>
      </c>
      <c r="J19" s="106">
        <v>0.015368909654076113</v>
      </c>
      <c r="K19" s="107">
        <v>1.1087472775666136</v>
      </c>
      <c r="L19" s="108">
        <v>1.113166609810138</v>
      </c>
      <c r="N19" s="109"/>
      <c r="O19" s="276">
        <v>1.154582790419567</v>
      </c>
      <c r="P19" s="277">
        <v>1.1076432238276488</v>
      </c>
      <c r="Q19" s="277">
        <v>1.1322822845957874</v>
      </c>
      <c r="R19" s="277">
        <v>1.149429192008015</v>
      </c>
      <c r="S19" s="278">
        <v>1.136673845363534</v>
      </c>
      <c r="T19" s="75"/>
      <c r="U19" s="276">
        <v>1.141238080522391</v>
      </c>
      <c r="V19" s="277">
        <v>1.0921232919421453</v>
      </c>
      <c r="W19" s="277">
        <v>1.1087472775666136</v>
      </c>
      <c r="X19" s="277">
        <v>1.2632372647584038</v>
      </c>
      <c r="Y19" s="278">
        <v>1.1483176928797294</v>
      </c>
      <c r="AA19" s="276">
        <v>1.128652151409526</v>
      </c>
      <c r="AB19" s="277">
        <v>1.1133570088911995</v>
      </c>
      <c r="AC19" s="277">
        <v>1.1431696871995705</v>
      </c>
      <c r="AD19" s="780"/>
      <c r="AE19" s="781"/>
    </row>
    <row r="20" spans="2:31" ht="16.5" customHeight="1">
      <c r="B20" s="869" t="s">
        <v>47</v>
      </c>
      <c r="C20" s="870"/>
      <c r="D20" s="432" t="s">
        <v>43</v>
      </c>
      <c r="E20" s="93">
        <v>83652.80712299999</v>
      </c>
      <c r="F20" s="94">
        <v>70636.86862400002</v>
      </c>
      <c r="G20" s="95">
        <v>-0.1555947606140917</v>
      </c>
      <c r="H20" s="96">
        <v>-0.27370578080442665</v>
      </c>
      <c r="I20" s="97">
        <v>245629.115947</v>
      </c>
      <c r="J20" s="98">
        <v>-0.1736980678343969</v>
      </c>
      <c r="K20" s="55">
        <v>97256.54804499997</v>
      </c>
      <c r="L20" s="18">
        <v>297263.150896</v>
      </c>
      <c r="N20" s="99"/>
      <c r="O20" s="54">
        <v>98422.477851</v>
      </c>
      <c r="P20" s="274">
        <v>100049.250756</v>
      </c>
      <c r="Q20" s="274">
        <v>101147.53563299999</v>
      </c>
      <c r="R20" s="274">
        <v>101415.43119999999</v>
      </c>
      <c r="S20" s="275">
        <v>401034.69544</v>
      </c>
      <c r="T20" s="75"/>
      <c r="U20" s="54">
        <v>99872.936059</v>
      </c>
      <c r="V20" s="274">
        <v>100133.666792</v>
      </c>
      <c r="W20" s="274">
        <v>97256.54804499997</v>
      </c>
      <c r="X20" s="274">
        <v>93308.07256500004</v>
      </c>
      <c r="Y20" s="275">
        <v>390571.223461</v>
      </c>
      <c r="AA20" s="54">
        <v>91339.4402</v>
      </c>
      <c r="AB20" s="274">
        <v>83652.80712299999</v>
      </c>
      <c r="AC20" s="274">
        <v>70636.86862400002</v>
      </c>
      <c r="AD20" s="778"/>
      <c r="AE20" s="779"/>
    </row>
    <row r="21" spans="1:31" ht="16.5" customHeight="1">
      <c r="A21" s="115"/>
      <c r="B21" s="847"/>
      <c r="C21" s="866"/>
      <c r="D21" s="432" t="s">
        <v>44</v>
      </c>
      <c r="E21" s="93">
        <v>74483.575506</v>
      </c>
      <c r="F21" s="94">
        <v>63060.542268000005</v>
      </c>
      <c r="G21" s="95">
        <v>-0.153363116101748</v>
      </c>
      <c r="H21" s="96">
        <v>-0.49826425420582976</v>
      </c>
      <c r="I21" s="97">
        <v>221278.114603</v>
      </c>
      <c r="J21" s="98">
        <v>-0.3326412558715475</v>
      </c>
      <c r="K21" s="55">
        <v>125684.77091099997</v>
      </c>
      <c r="L21" s="18">
        <v>331572.960645</v>
      </c>
      <c r="N21" s="99"/>
      <c r="O21" s="54">
        <v>84847.546352</v>
      </c>
      <c r="P21" s="274">
        <v>87345.146473</v>
      </c>
      <c r="Q21" s="274">
        <v>95609.98969399999</v>
      </c>
      <c r="R21" s="274">
        <v>91751.25772800003</v>
      </c>
      <c r="S21" s="275">
        <v>359553.940247</v>
      </c>
      <c r="T21" s="75"/>
      <c r="U21" s="54">
        <v>94152.07241200001</v>
      </c>
      <c r="V21" s="274">
        <v>111736.11732199998</v>
      </c>
      <c r="W21" s="274">
        <v>125684.77091099997</v>
      </c>
      <c r="X21" s="274">
        <v>158494.54396600003</v>
      </c>
      <c r="Y21" s="275">
        <v>490067.50461099995</v>
      </c>
      <c r="AA21" s="54">
        <v>83733.996829</v>
      </c>
      <c r="AB21" s="274">
        <v>74483.575506</v>
      </c>
      <c r="AC21" s="274">
        <v>63060.542268000005</v>
      </c>
      <c r="AD21" s="778"/>
      <c r="AE21" s="779"/>
    </row>
    <row r="22" spans="2:31" ht="16.5" customHeight="1">
      <c r="B22" s="847"/>
      <c r="C22" s="866"/>
      <c r="D22" s="100" t="s">
        <v>45</v>
      </c>
      <c r="E22" s="101">
        <v>0.8903894330345914</v>
      </c>
      <c r="F22" s="102">
        <v>0.8927426073156103</v>
      </c>
      <c r="G22" s="103">
        <v>0.0023531742810188883</v>
      </c>
      <c r="H22" s="104">
        <v>-0.3995587691721346</v>
      </c>
      <c r="I22" s="105">
        <v>0.9008627244774423</v>
      </c>
      <c r="J22" s="106">
        <v>-0.21455625579503557</v>
      </c>
      <c r="K22" s="107">
        <v>1.292301376487745</v>
      </c>
      <c r="L22" s="108">
        <v>1.1154189802724779</v>
      </c>
      <c r="N22" s="109"/>
      <c r="O22" s="276">
        <v>0.8620748857842124</v>
      </c>
      <c r="P22" s="277">
        <v>0.8730214950436486</v>
      </c>
      <c r="Q22" s="277">
        <v>0.9452527844168914</v>
      </c>
      <c r="R22" s="277">
        <v>0.9047070711266673</v>
      </c>
      <c r="S22" s="278">
        <v>0.8965656695925303</v>
      </c>
      <c r="T22" s="75"/>
      <c r="U22" s="276">
        <v>0.9427185794996515</v>
      </c>
      <c r="V22" s="277">
        <v>1.1158696260879055</v>
      </c>
      <c r="W22" s="277">
        <v>1.292301376487745</v>
      </c>
      <c r="X22" s="277">
        <v>1.6986155603588313</v>
      </c>
      <c r="Y22" s="278">
        <v>1.2547455500390572</v>
      </c>
      <c r="AA22" s="276">
        <v>0.9167342896524562</v>
      </c>
      <c r="AB22" s="277">
        <v>0.8903894330345914</v>
      </c>
      <c r="AC22" s="277">
        <v>0.8927426073156103</v>
      </c>
      <c r="AD22" s="780"/>
      <c r="AE22" s="781"/>
    </row>
    <row r="23" spans="2:31" ht="16.5" customHeight="1">
      <c r="B23" s="847"/>
      <c r="C23" s="866"/>
      <c r="D23" s="110" t="s">
        <v>46</v>
      </c>
      <c r="E23" s="21">
        <v>9791.254435</v>
      </c>
      <c r="F23" s="111">
        <v>8903.932762999997</v>
      </c>
      <c r="G23" s="95">
        <v>-0.09062390094043181</v>
      </c>
      <c r="H23" s="96">
        <v>-0.45543011486521356</v>
      </c>
      <c r="I23" s="112">
        <v>29946.94894</v>
      </c>
      <c r="J23" s="113">
        <v>-0.39566383570281466</v>
      </c>
      <c r="K23" s="23">
        <v>16350.395065999997</v>
      </c>
      <c r="L23" s="24">
        <v>49553.461648</v>
      </c>
      <c r="N23" s="114"/>
      <c r="O23" s="57">
        <v>16161.56275</v>
      </c>
      <c r="P23" s="279">
        <v>17647.195747000005</v>
      </c>
      <c r="Q23" s="279">
        <v>17130.108332999996</v>
      </c>
      <c r="R23" s="279">
        <v>17779.204989000005</v>
      </c>
      <c r="S23" s="280">
        <v>68718.071819</v>
      </c>
      <c r="T23" s="75"/>
      <c r="U23" s="57">
        <v>16833.243458</v>
      </c>
      <c r="V23" s="279">
        <v>16369.823123999999</v>
      </c>
      <c r="W23" s="279">
        <v>16350.395065999997</v>
      </c>
      <c r="X23" s="279">
        <v>41807.244693</v>
      </c>
      <c r="Y23" s="280">
        <v>91360.706341</v>
      </c>
      <c r="AA23" s="57">
        <v>11251.761742</v>
      </c>
      <c r="AB23" s="279">
        <v>9791.254435</v>
      </c>
      <c r="AC23" s="279">
        <v>8903.932762999997</v>
      </c>
      <c r="AD23" s="782"/>
      <c r="AE23" s="783"/>
    </row>
    <row r="24" spans="2:31" ht="16.5" customHeight="1">
      <c r="B24" s="847"/>
      <c r="C24" s="866"/>
      <c r="D24" s="100" t="s">
        <v>40</v>
      </c>
      <c r="E24" s="101">
        <v>0.11704633438783832</v>
      </c>
      <c r="F24" s="102">
        <v>0.12605220101694514</v>
      </c>
      <c r="G24" s="103">
        <v>0.009005866629106823</v>
      </c>
      <c r="H24" s="104">
        <v>-0.04206393506506731</v>
      </c>
      <c r="I24" s="105">
        <v>0.12191937761344923</v>
      </c>
      <c r="J24" s="106">
        <v>-0.044779594319794835</v>
      </c>
      <c r="K24" s="107">
        <v>0.16811613608201245</v>
      </c>
      <c r="L24" s="108">
        <v>0.16669897193324407</v>
      </c>
      <c r="N24" s="109"/>
      <c r="O24" s="276">
        <v>0.1642060137366862</v>
      </c>
      <c r="P24" s="277">
        <v>0.1763850864814367</v>
      </c>
      <c r="Q24" s="277">
        <v>0.16935764401768771</v>
      </c>
      <c r="R24" s="277">
        <v>0.17531064827736004</v>
      </c>
      <c r="S24" s="278">
        <v>0.17135193687819245</v>
      </c>
      <c r="T24" s="75"/>
      <c r="U24" s="276">
        <v>0.16854659652796983</v>
      </c>
      <c r="V24" s="277">
        <v>0.16347971315185908</v>
      </c>
      <c r="W24" s="277">
        <v>0.16811613608201245</v>
      </c>
      <c r="X24" s="277">
        <v>0.44805603142082207</v>
      </c>
      <c r="Y24" s="278">
        <v>0.2339156109132108</v>
      </c>
      <c r="AA24" s="276">
        <v>0.12318623496446611</v>
      </c>
      <c r="AB24" s="277">
        <v>0.11704633438783832</v>
      </c>
      <c r="AC24" s="277">
        <v>0.12605220101694514</v>
      </c>
      <c r="AD24" s="780"/>
      <c r="AE24" s="781"/>
    </row>
    <row r="25" spans="2:31" ht="16.5" customHeight="1">
      <c r="B25" s="867"/>
      <c r="C25" s="868"/>
      <c r="D25" s="100" t="s">
        <v>41</v>
      </c>
      <c r="E25" s="101">
        <v>1.0074357674224297</v>
      </c>
      <c r="F25" s="102">
        <v>1.0187948083325553</v>
      </c>
      <c r="G25" s="103">
        <v>0.011359040910125628</v>
      </c>
      <c r="H25" s="104">
        <v>-0.44162270423720207</v>
      </c>
      <c r="I25" s="105">
        <v>1.0227821020908916</v>
      </c>
      <c r="J25" s="106">
        <v>-0.2593358501148304</v>
      </c>
      <c r="K25" s="107">
        <v>1.4604175125697574</v>
      </c>
      <c r="L25" s="108">
        <v>1.282117952205722</v>
      </c>
      <c r="N25" s="109"/>
      <c r="O25" s="276">
        <v>1.0262808995208985</v>
      </c>
      <c r="P25" s="277">
        <v>1.0494065815250853</v>
      </c>
      <c r="Q25" s="277">
        <v>1.1146104284345792</v>
      </c>
      <c r="R25" s="277">
        <v>1.0800177194040272</v>
      </c>
      <c r="S25" s="278">
        <v>1.0679176064707228</v>
      </c>
      <c r="T25" s="75"/>
      <c r="U25" s="276">
        <v>1.1112651760276213</v>
      </c>
      <c r="V25" s="277">
        <v>1.2793493392397646</v>
      </c>
      <c r="W25" s="277">
        <v>1.4604175125697574</v>
      </c>
      <c r="X25" s="277">
        <v>2.1466715917796533</v>
      </c>
      <c r="Y25" s="278">
        <v>1.488661160952268</v>
      </c>
      <c r="AA25" s="276">
        <v>1.0399205246169223</v>
      </c>
      <c r="AB25" s="277">
        <v>1.0074357674224297</v>
      </c>
      <c r="AC25" s="277">
        <v>1.0187948083325553</v>
      </c>
      <c r="AD25" s="780"/>
      <c r="AE25" s="781"/>
    </row>
    <row r="26" spans="2:31" ht="16.5" customHeight="1">
      <c r="B26" s="47"/>
      <c r="C26" s="116"/>
      <c r="D26" s="432" t="s">
        <v>43</v>
      </c>
      <c r="E26" s="93">
        <v>502123.73900699994</v>
      </c>
      <c r="F26" s="94">
        <v>500796.89241800015</v>
      </c>
      <c r="G26" s="95">
        <v>-0.002642469347543221</v>
      </c>
      <c r="H26" s="96">
        <v>-0.1137061955174002</v>
      </c>
      <c r="I26" s="97">
        <v>1504871.95424</v>
      </c>
      <c r="J26" s="98">
        <v>-0.06021143466546854</v>
      </c>
      <c r="K26" s="55">
        <v>565046.1391980001</v>
      </c>
      <c r="L26" s="18">
        <v>1601287.789349</v>
      </c>
      <c r="N26" s="99"/>
      <c r="O26" s="54">
        <v>512857.811264</v>
      </c>
      <c r="P26" s="274">
        <v>503207.2899610001</v>
      </c>
      <c r="Q26" s="274">
        <v>498064.104015</v>
      </c>
      <c r="R26" s="274">
        <v>500482.35272799997</v>
      </c>
      <c r="S26" s="275">
        <v>2014611.557968</v>
      </c>
      <c r="T26" s="75"/>
      <c r="U26" s="54">
        <v>500810.959881</v>
      </c>
      <c r="V26" s="274">
        <v>535430.69027</v>
      </c>
      <c r="W26" s="274">
        <v>565046.1391980001</v>
      </c>
      <c r="X26" s="274">
        <v>500683.3909539998</v>
      </c>
      <c r="Y26" s="275">
        <v>2101971.180303</v>
      </c>
      <c r="AA26" s="54">
        <v>501951.32281499996</v>
      </c>
      <c r="AB26" s="274">
        <v>502123.73900699994</v>
      </c>
      <c r="AC26" s="274">
        <v>500796.89241800015</v>
      </c>
      <c r="AD26" s="778"/>
      <c r="AE26" s="779"/>
    </row>
    <row r="27" spans="2:31" ht="16.5" customHeight="1" thickBot="1">
      <c r="B27" s="871" t="s">
        <v>48</v>
      </c>
      <c r="C27" s="872"/>
      <c r="D27" s="583" t="s">
        <v>44</v>
      </c>
      <c r="E27" s="584">
        <v>429666.79971000005</v>
      </c>
      <c r="F27" s="585">
        <v>452641.22970946523</v>
      </c>
      <c r="G27" s="586">
        <v>0.053470340307818935</v>
      </c>
      <c r="H27" s="587">
        <v>-0.18401414739567634</v>
      </c>
      <c r="I27" s="588">
        <v>1334564.9767244654</v>
      </c>
      <c r="J27" s="589">
        <v>-0.11274570797337524</v>
      </c>
      <c r="K27" s="267">
        <v>554717.0067530002</v>
      </c>
      <c r="L27" s="590">
        <v>1504151.6155150002</v>
      </c>
      <c r="N27" s="99"/>
      <c r="O27" s="72">
        <v>464849.660807</v>
      </c>
      <c r="P27" s="591">
        <v>448315.08299400005</v>
      </c>
      <c r="Q27" s="591">
        <v>455369.48068299994</v>
      </c>
      <c r="R27" s="591">
        <v>449119.55000399996</v>
      </c>
      <c r="S27" s="592">
        <v>1817653.7744879997</v>
      </c>
      <c r="T27" s="75"/>
      <c r="U27" s="72">
        <v>453799.87523</v>
      </c>
      <c r="V27" s="591">
        <v>495634.733532</v>
      </c>
      <c r="W27" s="591">
        <v>554717.0067530002</v>
      </c>
      <c r="X27" s="591">
        <v>523686.3933269999</v>
      </c>
      <c r="Y27" s="592">
        <v>2027092.792842</v>
      </c>
      <c r="AA27" s="72">
        <v>452256.947305</v>
      </c>
      <c r="AB27" s="591">
        <v>429666.79971000005</v>
      </c>
      <c r="AC27" s="591">
        <v>452641.22970946523</v>
      </c>
      <c r="AD27" s="784"/>
      <c r="AE27" s="785"/>
    </row>
    <row r="28" spans="2:31" ht="7.5" customHeight="1" thickBot="1">
      <c r="B28" s="65"/>
      <c r="C28" s="65"/>
      <c r="D28" s="65"/>
      <c r="E28" s="61"/>
      <c r="F28" s="124"/>
      <c r="G28" s="125"/>
      <c r="H28" s="125"/>
      <c r="I28" s="124"/>
      <c r="J28" s="125"/>
      <c r="K28" s="65"/>
      <c r="L28" s="61"/>
      <c r="N28" s="8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AA28" s="75"/>
      <c r="AB28" s="75"/>
      <c r="AC28" s="75"/>
      <c r="AD28" s="786"/>
      <c r="AE28" s="786"/>
    </row>
    <row r="29" spans="2:31" ht="16.5" customHeight="1">
      <c r="B29" s="845" t="s">
        <v>81</v>
      </c>
      <c r="C29" s="873"/>
      <c r="D29" s="126" t="s">
        <v>80</v>
      </c>
      <c r="E29" s="127">
        <v>113574.46709300001</v>
      </c>
      <c r="F29" s="128">
        <v>112158.50652700002</v>
      </c>
      <c r="G29" s="129">
        <v>-0.012467243758586518</v>
      </c>
      <c r="H29" s="130">
        <v>0.023442380438881485</v>
      </c>
      <c r="I29" s="131">
        <v>333443.53270900005</v>
      </c>
      <c r="J29" s="132">
        <v>0.045731722226379674</v>
      </c>
      <c r="K29" s="133">
        <v>109589.46851400001</v>
      </c>
      <c r="L29" s="134">
        <v>318861.449473</v>
      </c>
      <c r="N29" s="99"/>
      <c r="O29" s="337">
        <v>109919.52521600001</v>
      </c>
      <c r="P29" s="338">
        <v>99069.322004</v>
      </c>
      <c r="Q29" s="338">
        <v>105779.445859</v>
      </c>
      <c r="R29" s="338">
        <v>108036.942481</v>
      </c>
      <c r="S29" s="339">
        <v>422805.23556</v>
      </c>
      <c r="T29" s="75"/>
      <c r="U29" s="337">
        <v>106971.95043999999</v>
      </c>
      <c r="V29" s="338">
        <v>102300.03051899999</v>
      </c>
      <c r="W29" s="338">
        <v>109589.46851400001</v>
      </c>
      <c r="X29" s="338">
        <v>190742.358201</v>
      </c>
      <c r="Y29" s="339">
        <v>509603.80767400004</v>
      </c>
      <c r="AA29" s="337">
        <v>107710.559089</v>
      </c>
      <c r="AB29" s="338">
        <v>113574.46709300001</v>
      </c>
      <c r="AC29" s="338">
        <v>112158.50652700002</v>
      </c>
      <c r="AD29" s="787"/>
      <c r="AE29" s="788"/>
    </row>
    <row r="30" spans="2:31" ht="16.5" customHeight="1" thickBot="1">
      <c r="B30" s="871"/>
      <c r="C30" s="872"/>
      <c r="D30" s="117" t="s">
        <v>40</v>
      </c>
      <c r="E30" s="135">
        <v>0.22618820475925897</v>
      </c>
      <c r="F30" s="136">
        <v>0.22396006889232986</v>
      </c>
      <c r="G30" s="118">
        <v>-0.002228135866929104</v>
      </c>
      <c r="H30" s="119">
        <v>0.030012246030384215</v>
      </c>
      <c r="I30" s="120">
        <v>0.22157601633116872</v>
      </c>
      <c r="J30" s="121">
        <v>0.0224478823418173</v>
      </c>
      <c r="K30" s="122">
        <v>0.19394782286194565</v>
      </c>
      <c r="L30" s="123">
        <v>0.19912813398935142</v>
      </c>
      <c r="N30" s="109"/>
      <c r="O30" s="281">
        <v>0.21432748571205354</v>
      </c>
      <c r="P30" s="282">
        <v>0.19687576865525563</v>
      </c>
      <c r="Q30" s="282">
        <v>0.21238118749431958</v>
      </c>
      <c r="R30" s="282">
        <v>0.21586563820306262</v>
      </c>
      <c r="S30" s="283">
        <v>0.20986935863033296</v>
      </c>
      <c r="T30" s="75"/>
      <c r="U30" s="281">
        <v>0.21359746293375464</v>
      </c>
      <c r="V30" s="282">
        <v>0.19106120059612844</v>
      </c>
      <c r="W30" s="282">
        <v>0.19394782286194565</v>
      </c>
      <c r="X30" s="282">
        <v>0.3809640216695832</v>
      </c>
      <c r="Y30" s="283">
        <v>0.2424409109170281</v>
      </c>
      <c r="AA30" s="281">
        <v>0.2145836741398488</v>
      </c>
      <c r="AB30" s="282">
        <v>0.22618820475925897</v>
      </c>
      <c r="AC30" s="282">
        <v>0.22396006889232986</v>
      </c>
      <c r="AD30" s="789"/>
      <c r="AE30" s="790"/>
    </row>
    <row r="31" spans="2:31" ht="7.5" customHeight="1" thickBot="1">
      <c r="B31" s="137"/>
      <c r="C31" s="137"/>
      <c r="D31" s="137"/>
      <c r="E31" s="138"/>
      <c r="F31" s="139"/>
      <c r="G31" s="140"/>
      <c r="H31" s="140"/>
      <c r="I31" s="141"/>
      <c r="J31" s="140"/>
      <c r="K31" s="137"/>
      <c r="L31" s="142"/>
      <c r="N31" s="8"/>
      <c r="O31" s="284"/>
      <c r="P31" s="284"/>
      <c r="Q31" s="284"/>
      <c r="R31" s="284"/>
      <c r="S31" s="285"/>
      <c r="T31" s="75"/>
      <c r="U31" s="284"/>
      <c r="V31" s="284"/>
      <c r="W31" s="284"/>
      <c r="X31" s="284"/>
      <c r="Y31" s="285"/>
      <c r="AA31" s="284"/>
      <c r="AB31" s="284"/>
      <c r="AC31" s="284"/>
      <c r="AD31" s="791"/>
      <c r="AE31" s="792"/>
    </row>
    <row r="32" spans="2:31" ht="16.5" customHeight="1" thickBot="1">
      <c r="B32" s="143" t="s">
        <v>49</v>
      </c>
      <c r="C32" s="143"/>
      <c r="D32" s="144"/>
      <c r="E32" s="145">
        <v>1.0818872413348035</v>
      </c>
      <c r="F32" s="146">
        <v>1.127801998749313</v>
      </c>
      <c r="G32" s="147">
        <v>0.045914757414509566</v>
      </c>
      <c r="H32" s="148">
        <v>-0.04786566656716107</v>
      </c>
      <c r="I32" s="149">
        <v>1.1084056053631843</v>
      </c>
      <c r="J32" s="150">
        <v>-0.030061244327302727</v>
      </c>
      <c r="K32" s="151">
        <v>1.1756676653164742</v>
      </c>
      <c r="L32" s="152">
        <v>1.138466849690487</v>
      </c>
      <c r="N32" s="109"/>
      <c r="O32" s="286">
        <v>1.12071840069358</v>
      </c>
      <c r="P32" s="287">
        <v>1.0877910871291705</v>
      </c>
      <c r="Q32" s="287">
        <v>1.126660046404589</v>
      </c>
      <c r="R32" s="287">
        <v>1.113239037196984</v>
      </c>
      <c r="S32" s="288">
        <v>1.1125419733984279</v>
      </c>
      <c r="T32" s="75"/>
      <c r="U32" s="286">
        <v>1.1197275431097746</v>
      </c>
      <c r="V32" s="287">
        <v>1.1167360685833703</v>
      </c>
      <c r="W32" s="287">
        <v>1.1756676653164742</v>
      </c>
      <c r="X32" s="287">
        <v>1.4269072320668168</v>
      </c>
      <c r="Y32" s="288">
        <v>1.2068179736652405</v>
      </c>
      <c r="AA32" s="286">
        <v>1.1155812943247936</v>
      </c>
      <c r="AB32" s="287">
        <v>1.0818872413348035</v>
      </c>
      <c r="AC32" s="287">
        <v>1.127801998749313</v>
      </c>
      <c r="AD32" s="793"/>
      <c r="AE32" s="794"/>
    </row>
    <row r="33" spans="5:31" ht="7.5" customHeight="1" thickBot="1">
      <c r="E33" s="24"/>
      <c r="F33" s="112"/>
      <c r="G33" s="153"/>
      <c r="H33" s="153"/>
      <c r="I33" s="112"/>
      <c r="J33" s="153"/>
      <c r="L33" s="24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AA33" s="75"/>
      <c r="AB33" s="75"/>
      <c r="AC33" s="75"/>
      <c r="AD33" s="786"/>
      <c r="AE33" s="786"/>
    </row>
    <row r="34" spans="2:31" s="154" customFormat="1" ht="16.5" customHeight="1">
      <c r="B34" s="874" t="s">
        <v>50</v>
      </c>
      <c r="C34" s="873"/>
      <c r="D34" s="155" t="s">
        <v>51</v>
      </c>
      <c r="E34" s="156">
        <v>137545.114398</v>
      </c>
      <c r="F34" s="157">
        <v>143608.209418</v>
      </c>
      <c r="G34" s="158">
        <v>0.04408077339959789</v>
      </c>
      <c r="H34" s="159">
        <v>0.14934040218623518</v>
      </c>
      <c r="I34" s="160">
        <v>413075.735533</v>
      </c>
      <c r="J34" s="161">
        <v>0.1479541293848642</v>
      </c>
      <c r="K34" s="162">
        <v>124948.36964300001</v>
      </c>
      <c r="L34" s="160">
        <v>359836.44725800003</v>
      </c>
      <c r="N34" s="33"/>
      <c r="O34" s="289">
        <v>98700.686877</v>
      </c>
      <c r="P34" s="290">
        <v>102284.370246</v>
      </c>
      <c r="Q34" s="290">
        <v>105603.708464</v>
      </c>
      <c r="R34" s="290">
        <v>110190.94805499999</v>
      </c>
      <c r="S34" s="291">
        <v>416779.71364200005</v>
      </c>
      <c r="T34" s="292"/>
      <c r="U34" s="289">
        <v>114977.679924</v>
      </c>
      <c r="V34" s="290">
        <v>119910.39769099999</v>
      </c>
      <c r="W34" s="290">
        <v>124948.36964300001</v>
      </c>
      <c r="X34" s="290">
        <v>127467.898434</v>
      </c>
      <c r="Y34" s="291">
        <v>487304.345692</v>
      </c>
      <c r="AA34" s="289">
        <v>131922.411717</v>
      </c>
      <c r="AB34" s="290">
        <v>137545.114398</v>
      </c>
      <c r="AC34" s="290">
        <v>143608.209418</v>
      </c>
      <c r="AD34" s="795"/>
      <c r="AE34" s="796"/>
    </row>
    <row r="35" spans="2:31" s="154" customFormat="1" ht="16.5" customHeight="1">
      <c r="B35" s="875"/>
      <c r="C35" s="866"/>
      <c r="D35" s="378" t="s">
        <v>83</v>
      </c>
      <c r="E35" s="163">
        <v>101126.56302999999</v>
      </c>
      <c r="F35" s="164">
        <v>106006.31505873118</v>
      </c>
      <c r="G35" s="165">
        <v>0.048253909581437826</v>
      </c>
      <c r="H35" s="166">
        <v>0.16521947573121046</v>
      </c>
      <c r="I35" s="167">
        <v>303853.0222977312</v>
      </c>
      <c r="J35" s="168">
        <v>0.17504407819532025</v>
      </c>
      <c r="K35" s="163">
        <v>90975.4061501667</v>
      </c>
      <c r="L35" s="167">
        <v>258588.6163218667</v>
      </c>
      <c r="M35" s="169"/>
      <c r="N35" s="31"/>
      <c r="O35" s="293">
        <v>68605.21749800001</v>
      </c>
      <c r="P35" s="294">
        <v>71085.48502400001</v>
      </c>
      <c r="Q35" s="294">
        <v>72176.716836</v>
      </c>
      <c r="R35" s="294">
        <v>77153.44556289999</v>
      </c>
      <c r="S35" s="295">
        <v>289020.86492089997</v>
      </c>
      <c r="T35" s="292"/>
      <c r="U35" s="293">
        <v>80686.90601100001</v>
      </c>
      <c r="V35" s="294">
        <v>86926.30416069999</v>
      </c>
      <c r="W35" s="294">
        <v>90975.4061501667</v>
      </c>
      <c r="X35" s="294">
        <v>93170.797766</v>
      </c>
      <c r="Y35" s="295">
        <v>351759.41408786667</v>
      </c>
      <c r="AA35" s="293">
        <v>96720.14420900002</v>
      </c>
      <c r="AB35" s="294">
        <v>101126.56302999999</v>
      </c>
      <c r="AC35" s="294">
        <v>106006.31505873118</v>
      </c>
      <c r="AD35" s="797"/>
      <c r="AE35" s="798"/>
    </row>
    <row r="36" spans="2:31" s="154" customFormat="1" ht="16.5" customHeight="1">
      <c r="B36" s="847"/>
      <c r="C36" s="866"/>
      <c r="D36" s="170" t="s">
        <v>37</v>
      </c>
      <c r="E36" s="171">
        <v>99518.95611321102</v>
      </c>
      <c r="F36" s="172">
        <v>106468.00824659163</v>
      </c>
      <c r="G36" s="173">
        <v>0.06982641704436178</v>
      </c>
      <c r="H36" s="174">
        <v>0.07146050506764319</v>
      </c>
      <c r="I36" s="169">
        <v>309450.84006214363</v>
      </c>
      <c r="J36" s="175">
        <v>0.13164448002563808</v>
      </c>
      <c r="K36" s="176">
        <v>99367.17941821861</v>
      </c>
      <c r="L36" s="169">
        <v>273452.34790977184</v>
      </c>
      <c r="N36" s="33"/>
      <c r="O36" s="296">
        <v>72700.9867729474</v>
      </c>
      <c r="P36" s="297">
        <v>69647.80982615215</v>
      </c>
      <c r="Q36" s="297">
        <v>72447.69969641072</v>
      </c>
      <c r="R36" s="297">
        <v>80932.87352976363</v>
      </c>
      <c r="S36" s="298">
        <v>295729.369825274</v>
      </c>
      <c r="T36" s="292"/>
      <c r="U36" s="296">
        <v>83024.94592358533</v>
      </c>
      <c r="V36" s="297">
        <v>91060.22256796791</v>
      </c>
      <c r="W36" s="297">
        <v>99367.17941821861</v>
      </c>
      <c r="X36" s="297">
        <v>102810.09761790787</v>
      </c>
      <c r="Y36" s="298">
        <v>376262.4455276797</v>
      </c>
      <c r="AA36" s="296">
        <v>103463.87570234096</v>
      </c>
      <c r="AB36" s="297">
        <v>99518.95611321102</v>
      </c>
      <c r="AC36" s="297">
        <v>106468.00824659163</v>
      </c>
      <c r="AD36" s="799"/>
      <c r="AE36" s="800"/>
    </row>
    <row r="37" spans="2:31" ht="16.5" customHeight="1" thickBot="1">
      <c r="B37" s="871"/>
      <c r="C37" s="872"/>
      <c r="D37" s="436" t="s">
        <v>52</v>
      </c>
      <c r="E37" s="145">
        <v>0.9841030203279819</v>
      </c>
      <c r="F37" s="340">
        <v>1.0043553366382432</v>
      </c>
      <c r="G37" s="341">
        <v>0.020252316310261254</v>
      </c>
      <c r="H37" s="342">
        <v>-0.08788688159599256</v>
      </c>
      <c r="I37" s="343">
        <v>1.0184227812581288</v>
      </c>
      <c r="J37" s="344">
        <v>-0.039057442733650305</v>
      </c>
      <c r="K37" s="151">
        <v>1.0922422182342357</v>
      </c>
      <c r="L37" s="152">
        <v>1.057480223991779</v>
      </c>
      <c r="N37" s="177"/>
      <c r="O37" s="345">
        <v>1.0597005508373587</v>
      </c>
      <c r="P37" s="346">
        <v>0.9797754042564039</v>
      </c>
      <c r="Q37" s="346">
        <v>1.0037544359495658</v>
      </c>
      <c r="R37" s="346">
        <v>1.0489858610887628</v>
      </c>
      <c r="S37" s="347">
        <v>1.0232111439643294</v>
      </c>
      <c r="T37" s="75"/>
      <c r="U37" s="345">
        <v>1.0289766955776762</v>
      </c>
      <c r="V37" s="346">
        <v>1.0475565877001463</v>
      </c>
      <c r="W37" s="346">
        <v>1.0922422182342357</v>
      </c>
      <c r="X37" s="346">
        <v>1.1034583805552156</v>
      </c>
      <c r="Y37" s="347">
        <v>1.0696584951488814</v>
      </c>
      <c r="AA37" s="345">
        <v>1.0697241670646043</v>
      </c>
      <c r="AB37" s="346">
        <v>0.9841030203279819</v>
      </c>
      <c r="AC37" s="346">
        <v>1.0043553366382432</v>
      </c>
      <c r="AD37" s="789"/>
      <c r="AE37" s="801"/>
    </row>
    <row r="38" spans="5:12" ht="16.5" customHeight="1">
      <c r="E38" s="24"/>
      <c r="K38" s="33"/>
      <c r="L38" s="24"/>
    </row>
    <row r="39" spans="5:12" ht="9.75" customHeight="1">
      <c r="E39" s="24"/>
      <c r="F39" s="178"/>
      <c r="L39" s="24"/>
    </row>
    <row r="60" ht="21"/>
    <row r="65" ht="21"/>
  </sheetData>
  <sheetProtection/>
  <mergeCells count="12">
    <mergeCell ref="F5:J5"/>
    <mergeCell ref="K5:L5"/>
    <mergeCell ref="F6:F7"/>
    <mergeCell ref="I6:I7"/>
    <mergeCell ref="K6:K7"/>
    <mergeCell ref="L6:L7"/>
    <mergeCell ref="B8:C13"/>
    <mergeCell ref="B14:C19"/>
    <mergeCell ref="B20:C25"/>
    <mergeCell ref="B27:C27"/>
    <mergeCell ref="B29:C30"/>
    <mergeCell ref="B34:C37"/>
  </mergeCells>
  <printOptions horizontalCentered="1"/>
  <pageMargins left="0.25" right="0.25" top="0.75" bottom="0.75" header="0.3" footer="0.3"/>
  <pageSetup fitToHeight="0" fitToWidth="0" horizontalDpi="600" verticalDpi="600" orientation="landscape" paperSize="9" scale="51" r:id="rId1"/>
  <headerFooter alignWithMargins="0">
    <oddFooter>&amp;C&amp;"-,보통"&amp;9─ 3 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66"/>
  <sheetViews>
    <sheetView showGridLines="0" view="pageBreakPreview" zoomScale="85" zoomScaleSheetLayoutView="85" zoomScalePageLayoutView="0" workbookViewId="0" topLeftCell="A1">
      <pane xSplit="3" ySplit="7" topLeftCell="D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4.25"/>
  <cols>
    <col min="1" max="1" width="1.625" style="1" customWidth="1"/>
    <col min="2" max="2" width="2.375" style="1" customWidth="1"/>
    <col min="3" max="3" width="17.625" style="1" customWidth="1"/>
    <col min="4" max="8" width="7.875" style="1" customWidth="1"/>
    <col min="9" max="9" width="11.25390625" style="1" customWidth="1"/>
    <col min="10" max="10" width="7.875" style="1" customWidth="1"/>
    <col min="11" max="11" width="7.125" style="1" bestFit="1" customWidth="1"/>
    <col min="12" max="12" width="10.625" style="1" customWidth="1"/>
    <col min="13" max="29" width="9.25390625" style="1" customWidth="1"/>
    <col min="30" max="16384" width="9.00390625" style="1" customWidth="1"/>
  </cols>
  <sheetData>
    <row r="1" spans="1:8" s="5" customFormat="1" ht="24.75" customHeight="1">
      <c r="A1" s="5" t="s">
        <v>148</v>
      </c>
      <c r="F1" s="3"/>
      <c r="G1" s="3"/>
      <c r="H1" s="3"/>
    </row>
    <row r="2" spans="1:12" ht="3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8:10" s="112" customFormat="1" ht="9.75" customHeight="1">
      <c r="H3" s="437"/>
      <c r="J3" s="180"/>
    </row>
    <row r="4" spans="2:16" s="112" customFormat="1" ht="18" customHeight="1" thickBot="1">
      <c r="B4" s="97"/>
      <c r="H4" s="438"/>
      <c r="J4" s="443"/>
      <c r="L4" s="443" t="s">
        <v>82</v>
      </c>
      <c r="P4" s="443"/>
    </row>
    <row r="5" spans="2:12" s="97" customFormat="1" ht="18.75" customHeight="1">
      <c r="B5" s="181"/>
      <c r="C5" s="182"/>
      <c r="D5" s="183"/>
      <c r="E5" s="181"/>
      <c r="F5" s="181"/>
      <c r="G5" s="184"/>
      <c r="H5" s="185"/>
      <c r="I5" s="185"/>
      <c r="J5" s="184"/>
      <c r="K5" s="185"/>
      <c r="L5" s="185"/>
    </row>
    <row r="6" spans="1:12" s="97" customFormat="1" ht="18.75" customHeight="1">
      <c r="A6" s="186"/>
      <c r="B6" s="187"/>
      <c r="C6" s="188" t="s">
        <v>53</v>
      </c>
      <c r="D6" s="189"/>
      <c r="E6" s="474" t="s">
        <v>224</v>
      </c>
      <c r="F6" s="187"/>
      <c r="G6" s="190"/>
      <c r="H6" s="191" t="s">
        <v>156</v>
      </c>
      <c r="I6" s="192"/>
      <c r="J6" s="190"/>
      <c r="K6" s="191" t="s">
        <v>225</v>
      </c>
      <c r="L6" s="192"/>
    </row>
    <row r="7" spans="2:12" s="97" customFormat="1" ht="18.75" customHeight="1" thickBot="1">
      <c r="B7" s="187"/>
      <c r="C7" s="188"/>
      <c r="D7" s="194"/>
      <c r="E7" s="196" t="s">
        <v>54</v>
      </c>
      <c r="F7" s="439" t="s">
        <v>149</v>
      </c>
      <c r="G7" s="198"/>
      <c r="H7" s="200" t="s">
        <v>54</v>
      </c>
      <c r="I7" s="200" t="s">
        <v>149</v>
      </c>
      <c r="J7" s="198"/>
      <c r="K7" s="200" t="s">
        <v>54</v>
      </c>
      <c r="L7" s="200" t="s">
        <v>149</v>
      </c>
    </row>
    <row r="8" spans="2:12" s="97" customFormat="1" ht="18.75" customHeight="1" thickBot="1" thickTop="1">
      <c r="B8" s="201"/>
      <c r="C8" s="202" t="s">
        <v>173</v>
      </c>
      <c r="D8" s="455">
        <v>7606617.835261999</v>
      </c>
      <c r="E8" s="397">
        <v>1</v>
      </c>
      <c r="F8" s="552">
        <v>0.0323243961853102</v>
      </c>
      <c r="G8" s="455">
        <v>7603864.499009999</v>
      </c>
      <c r="H8" s="404">
        <v>1</v>
      </c>
      <c r="I8" s="404">
        <v>0.03402635372199106</v>
      </c>
      <c r="J8" s="553">
        <v>7130753.182846</v>
      </c>
      <c r="K8" s="552">
        <v>1</v>
      </c>
      <c r="L8" s="552">
        <v>0.0366981557104864</v>
      </c>
    </row>
    <row r="9" spans="2:12" s="112" customFormat="1" ht="18.75" customHeight="1">
      <c r="B9" s="204"/>
      <c r="C9" s="205" t="s">
        <v>172</v>
      </c>
      <c r="D9" s="458">
        <v>726151.227261</v>
      </c>
      <c r="E9" s="398">
        <v>0.09546308793045717</v>
      </c>
      <c r="F9" s="405">
        <v>0.0058630571643984416</v>
      </c>
      <c r="G9" s="458">
        <v>630023.833493</v>
      </c>
      <c r="H9" s="405">
        <v>0.08285574178432917</v>
      </c>
      <c r="I9" s="405">
        <v>0.013222716768055252</v>
      </c>
      <c r="J9" s="470">
        <v>313255.01891100005</v>
      </c>
      <c r="K9" s="440">
        <v>0.04393014466754756</v>
      </c>
      <c r="L9" s="405">
        <v>0.012425315989811232</v>
      </c>
    </row>
    <row r="10" spans="2:12" s="112" customFormat="1" ht="18.75" customHeight="1">
      <c r="B10" s="187"/>
      <c r="C10" s="188" t="s">
        <v>171</v>
      </c>
      <c r="D10" s="461">
        <v>2425867.9879159997</v>
      </c>
      <c r="E10" s="399">
        <v>0.318915454996359</v>
      </c>
      <c r="F10" s="406">
        <v>0.03543232979546456</v>
      </c>
      <c r="G10" s="461">
        <v>2424995.9727519997</v>
      </c>
      <c r="H10" s="406">
        <v>0.3189162527906339</v>
      </c>
      <c r="I10" s="406">
        <v>0.021599923134833558</v>
      </c>
      <c r="J10" s="471">
        <v>2618163.9744019993</v>
      </c>
      <c r="K10" s="441">
        <v>0.3671651377164967</v>
      </c>
      <c r="L10" s="406">
        <v>0.03671560646653673</v>
      </c>
    </row>
    <row r="11" spans="2:12" s="112" customFormat="1" ht="18.75" customHeight="1">
      <c r="B11" s="208"/>
      <c r="C11" s="524" t="s">
        <v>170</v>
      </c>
      <c r="D11" s="522">
        <v>801318.0419692603</v>
      </c>
      <c r="E11" s="523">
        <v>0.10534485356351021</v>
      </c>
      <c r="F11" s="520">
        <v>0.021186473801455906</v>
      </c>
      <c r="G11" s="522">
        <v>802459.4116976459</v>
      </c>
      <c r="H11" s="520">
        <v>0.10553310251676944</v>
      </c>
      <c r="I11" s="520">
        <v>0.02320539340550469</v>
      </c>
      <c r="J11" s="522">
        <v>623362.938751805</v>
      </c>
      <c r="K11" s="521">
        <v>0.08741894758766712</v>
      </c>
      <c r="L11" s="520">
        <v>0.02739856093299919</v>
      </c>
    </row>
    <row r="12" spans="2:12" s="112" customFormat="1" ht="18.75" customHeight="1">
      <c r="B12" s="210"/>
      <c r="C12" s="211" t="s">
        <v>183</v>
      </c>
      <c r="D12" s="466">
        <v>19998.904493395006</v>
      </c>
      <c r="E12" s="401">
        <v>0.0026291454265897365</v>
      </c>
      <c r="F12" s="408">
        <v>0.032168835840372514</v>
      </c>
      <c r="G12" s="466">
        <v>19998.778820218744</v>
      </c>
      <c r="H12" s="408">
        <v>0.0026300809046271834</v>
      </c>
      <c r="I12" s="408">
        <v>0.03991125384852081</v>
      </c>
      <c r="J12" s="466">
        <v>70134.6876046402</v>
      </c>
      <c r="K12" s="444">
        <v>0.009835523093599531</v>
      </c>
      <c r="L12" s="408">
        <v>0.02101202484167706</v>
      </c>
    </row>
    <row r="13" spans="2:12" s="112" customFormat="1" ht="18.75" customHeight="1">
      <c r="B13" s="210"/>
      <c r="C13" s="211" t="s">
        <v>169</v>
      </c>
      <c r="D13" s="466">
        <v>126263.71848426702</v>
      </c>
      <c r="E13" s="401">
        <v>0.016599193126141595</v>
      </c>
      <c r="F13" s="408">
        <v>0.03368782677231863</v>
      </c>
      <c r="G13" s="466">
        <v>156316.83986896803</v>
      </c>
      <c r="H13" s="408">
        <v>0.020557552003894863</v>
      </c>
      <c r="I13" s="408">
        <v>0.037143042704419545</v>
      </c>
      <c r="J13" s="466">
        <v>135432.44744608522</v>
      </c>
      <c r="K13" s="444">
        <v>0.018992726851335486</v>
      </c>
      <c r="L13" s="408">
        <v>0.042110511698744746</v>
      </c>
    </row>
    <row r="14" spans="2:12" s="112" customFormat="1" ht="18.75" customHeight="1">
      <c r="B14" s="210"/>
      <c r="C14" s="211" t="s">
        <v>168</v>
      </c>
      <c r="D14" s="466">
        <v>239169.61267085158</v>
      </c>
      <c r="E14" s="401">
        <v>0.03144230692938628</v>
      </c>
      <c r="F14" s="408">
        <v>0.035641376847062756</v>
      </c>
      <c r="G14" s="466">
        <v>263824.0599199619</v>
      </c>
      <c r="H14" s="408">
        <v>0.03469604961454942</v>
      </c>
      <c r="I14" s="408">
        <v>0.042259129234573034</v>
      </c>
      <c r="J14" s="466">
        <v>174333.9757607003</v>
      </c>
      <c r="K14" s="444">
        <v>0.024448185386655153</v>
      </c>
      <c r="L14" s="408">
        <v>0.06502435786099921</v>
      </c>
    </row>
    <row r="15" spans="2:12" s="112" customFormat="1" ht="18.75" customHeight="1">
      <c r="B15" s="210"/>
      <c r="C15" s="211" t="s">
        <v>167</v>
      </c>
      <c r="D15" s="466">
        <v>1229149.1522591955</v>
      </c>
      <c r="E15" s="401">
        <v>0.16158944472814563</v>
      </c>
      <c r="F15" s="485">
        <v>0.04557996792379229</v>
      </c>
      <c r="G15" s="466">
        <v>1145716.4022370058</v>
      </c>
      <c r="H15" s="408">
        <v>0.15067554167833666</v>
      </c>
      <c r="I15" s="408">
        <v>0.01367064954987668</v>
      </c>
      <c r="J15" s="466">
        <v>1614899.924838769</v>
      </c>
      <c r="K15" s="444">
        <v>0.22646975479723952</v>
      </c>
      <c r="L15" s="408">
        <v>0.03715571999220315</v>
      </c>
    </row>
    <row r="16" spans="2:12" s="112" customFormat="1" ht="18.75" customHeight="1">
      <c r="B16" s="210"/>
      <c r="C16" s="211" t="s">
        <v>166</v>
      </c>
      <c r="D16" s="466">
        <v>9968.55803903063</v>
      </c>
      <c r="E16" s="401">
        <v>0.0013105112225855996</v>
      </c>
      <c r="F16" s="408">
        <v>0.019036298029153218</v>
      </c>
      <c r="G16" s="466">
        <v>36680.48020819961</v>
      </c>
      <c r="H16" s="408">
        <v>0.004823926072456354</v>
      </c>
      <c r="I16" s="408">
        <v>0.03589254733642364</v>
      </c>
      <c r="J16" s="571">
        <v>0</v>
      </c>
      <c r="K16" s="444">
        <v>0</v>
      </c>
      <c r="L16" s="408">
        <v>0</v>
      </c>
    </row>
    <row r="17" spans="2:12" s="112" customFormat="1" ht="18.75" customHeight="1">
      <c r="B17" s="214"/>
      <c r="C17" s="209" t="s">
        <v>165</v>
      </c>
      <c r="D17" s="464">
        <v>1319973.0991899997</v>
      </c>
      <c r="E17" s="400">
        <v>0.17352956698718325</v>
      </c>
      <c r="F17" s="407">
        <v>0.04243772095786283</v>
      </c>
      <c r="G17" s="464">
        <v>1301266.027255</v>
      </c>
      <c r="H17" s="407">
        <v>0.17113219566503599</v>
      </c>
      <c r="I17" s="407">
        <v>0.04100714494383456</v>
      </c>
      <c r="J17" s="472">
        <v>1220589.1684569998</v>
      </c>
      <c r="K17" s="442">
        <v>0.17117254477315152</v>
      </c>
      <c r="L17" s="407">
        <v>0.032718732568457747</v>
      </c>
    </row>
    <row r="18" spans="2:12" s="112" customFormat="1" ht="18.75" customHeight="1">
      <c r="B18" s="519"/>
      <c r="C18" s="396" t="s">
        <v>164</v>
      </c>
      <c r="D18" s="461">
        <v>2835849.530463</v>
      </c>
      <c r="E18" s="402">
        <v>0.37281346215618355</v>
      </c>
      <c r="F18" s="409">
        <v>0.04020717829631375</v>
      </c>
      <c r="G18" s="461">
        <v>2828777.906155</v>
      </c>
      <c r="H18" s="409">
        <v>0.3720184527911167</v>
      </c>
      <c r="I18" s="409">
        <v>0.05012591816397905</v>
      </c>
      <c r="J18" s="471">
        <v>2592972.7513309997</v>
      </c>
      <c r="K18" s="445">
        <v>0.36363238003648046</v>
      </c>
      <c r="L18" s="409">
        <v>0.04640090151871789</v>
      </c>
    </row>
    <row r="19" spans="2:12" s="112" customFormat="1" ht="18.75" customHeight="1">
      <c r="B19" s="214"/>
      <c r="C19" s="209" t="s">
        <v>163</v>
      </c>
      <c r="D19" s="464">
        <v>127191.949787</v>
      </c>
      <c r="E19" s="400">
        <v>0.016721222564564278</v>
      </c>
      <c r="F19" s="407">
        <v>0.10103859071310355</v>
      </c>
      <c r="G19" s="464">
        <v>248445.938849</v>
      </c>
      <c r="H19" s="407">
        <v>0.032673640999434816</v>
      </c>
      <c r="I19" s="407">
        <v>0.1073559714378354</v>
      </c>
      <c r="J19" s="472">
        <v>214393.28776399998</v>
      </c>
      <c r="K19" s="442">
        <v>0.030066008774466108</v>
      </c>
      <c r="L19" s="407">
        <v>0.10449440990933118</v>
      </c>
    </row>
    <row r="20" spans="2:12" s="112" customFormat="1" ht="18.75" customHeight="1" thickBot="1">
      <c r="B20" s="518"/>
      <c r="C20" s="517" t="s">
        <v>162</v>
      </c>
      <c r="D20" s="516">
        <v>171584.040645</v>
      </c>
      <c r="E20" s="403">
        <v>0.022557205365252853</v>
      </c>
      <c r="F20" s="410">
        <v>-0.01199126063395927</v>
      </c>
      <c r="G20" s="516">
        <v>170354.82050600002</v>
      </c>
      <c r="H20" s="410">
        <v>0.022403715969449442</v>
      </c>
      <c r="I20" s="410">
        <v>0.042269126452327305</v>
      </c>
      <c r="J20" s="515">
        <v>171378.981981</v>
      </c>
      <c r="K20" s="446">
        <v>0.024033784031857325</v>
      </c>
      <c r="L20" s="410">
        <v>0.02152716990950226</v>
      </c>
    </row>
    <row r="21" spans="2:10" s="112" customFormat="1" ht="13.5" customHeight="1" thickBot="1">
      <c r="B21" s="97"/>
      <c r="C21" s="97"/>
      <c r="D21" s="97"/>
      <c r="E21" s="97"/>
      <c r="F21" s="218"/>
      <c r="G21" s="218"/>
      <c r="H21" s="218"/>
      <c r="I21" s="97"/>
      <c r="J21" s="218"/>
    </row>
    <row r="22" spans="2:23" s="97" customFormat="1" ht="18.75" customHeight="1">
      <c r="B22" s="181"/>
      <c r="C22" s="182"/>
      <c r="D22" s="39"/>
      <c r="E22" s="219">
        <v>2020</v>
      </c>
      <c r="F22" s="220"/>
      <c r="G22" s="220"/>
      <c r="H22" s="220"/>
      <c r="I22" s="221"/>
      <c r="J22" s="876">
        <v>2019</v>
      </c>
      <c r="K22" s="877"/>
      <c r="M22" s="112"/>
      <c r="N22" s="112"/>
      <c r="O22" s="112"/>
      <c r="P22" s="112"/>
      <c r="Q22" s="112"/>
      <c r="R22" s="8"/>
      <c r="S22" s="112"/>
      <c r="T22" s="112"/>
      <c r="U22" s="112"/>
      <c r="V22" s="112"/>
      <c r="W22" s="112"/>
    </row>
    <row r="23" spans="1:23" s="97" customFormat="1" ht="18.75" customHeight="1">
      <c r="A23" s="186"/>
      <c r="B23" s="187"/>
      <c r="C23" s="188" t="s">
        <v>53</v>
      </c>
      <c r="D23" s="41" t="s">
        <v>222</v>
      </c>
      <c r="E23" s="878" t="s">
        <v>223</v>
      </c>
      <c r="F23" s="222"/>
      <c r="G23" s="223"/>
      <c r="H23" s="880" t="s">
        <v>215</v>
      </c>
      <c r="I23" s="188"/>
      <c r="J23" s="882" t="s">
        <v>221</v>
      </c>
      <c r="K23" s="884" t="s">
        <v>217</v>
      </c>
      <c r="M23" s="112"/>
      <c r="N23" s="112"/>
      <c r="O23" s="112"/>
      <c r="P23" s="112"/>
      <c r="Q23" s="112"/>
      <c r="R23" s="8"/>
      <c r="S23" s="112"/>
      <c r="T23" s="112"/>
      <c r="U23" s="112"/>
      <c r="V23" s="112"/>
      <c r="W23" s="112"/>
    </row>
    <row r="24" spans="2:23" s="97" customFormat="1" ht="18.75" customHeight="1" thickBot="1">
      <c r="B24" s="224"/>
      <c r="C24" s="225"/>
      <c r="D24" s="226"/>
      <c r="E24" s="879"/>
      <c r="F24" s="196" t="s">
        <v>33</v>
      </c>
      <c r="G24" s="227" t="s">
        <v>34</v>
      </c>
      <c r="H24" s="881"/>
      <c r="I24" s="197" t="s">
        <v>34</v>
      </c>
      <c r="J24" s="883"/>
      <c r="K24" s="885"/>
      <c r="L24" s="193"/>
      <c r="M24" s="112"/>
      <c r="N24" s="112"/>
      <c r="O24" s="112"/>
      <c r="P24" s="112"/>
      <c r="Q24" s="112"/>
      <c r="R24" s="8"/>
      <c r="S24" s="112"/>
      <c r="T24" s="112"/>
      <c r="U24" s="112"/>
      <c r="V24" s="112"/>
      <c r="W24" s="112"/>
    </row>
    <row r="25" spans="2:12" s="112" customFormat="1" ht="18.75" customHeight="1" thickTop="1">
      <c r="B25" s="187"/>
      <c r="C25" s="188" t="s">
        <v>150</v>
      </c>
      <c r="D25" s="228">
        <v>82180.33363199997</v>
      </c>
      <c r="E25" s="411">
        <v>81809.33032500005</v>
      </c>
      <c r="F25" s="412">
        <v>-0.004514502321945491</v>
      </c>
      <c r="G25" s="413">
        <v>-0.3792310843293706</v>
      </c>
      <c r="H25" s="203">
        <v>359554.587247</v>
      </c>
      <c r="I25" s="414">
        <v>-0.12412472005459935</v>
      </c>
      <c r="J25" s="415">
        <v>131787.09220100002</v>
      </c>
      <c r="K25" s="203">
        <v>410508.888057</v>
      </c>
      <c r="L25" s="218"/>
    </row>
    <row r="26" spans="2:12" s="112" customFormat="1" ht="18.75" customHeight="1">
      <c r="B26" s="210"/>
      <c r="C26" s="211" t="s">
        <v>55</v>
      </c>
      <c r="D26" s="229">
        <v>70100.081989</v>
      </c>
      <c r="E26" s="416">
        <v>67005.340042</v>
      </c>
      <c r="F26" s="417">
        <v>-0.04414747970602409</v>
      </c>
      <c r="G26" s="418">
        <v>-0.012255636787383863</v>
      </c>
      <c r="H26" s="206">
        <v>207413.938092</v>
      </c>
      <c r="I26" s="419">
        <v>-0.031432090309889575</v>
      </c>
      <c r="J26" s="229">
        <v>67836.722271</v>
      </c>
      <c r="K26" s="206">
        <v>214144.961873</v>
      </c>
      <c r="L26" s="180"/>
    </row>
    <row r="27" spans="2:12" s="112" customFormat="1" ht="18.75" customHeight="1">
      <c r="B27" s="210"/>
      <c r="C27" s="211" t="s">
        <v>56</v>
      </c>
      <c r="D27" s="424">
        <v>20821.779156</v>
      </c>
      <c r="E27" s="416">
        <v>17591.618254</v>
      </c>
      <c r="F27" s="417">
        <v>-0.1551337605590345</v>
      </c>
      <c r="G27" s="418">
        <v>1.0401990413688547</v>
      </c>
      <c r="H27" s="206">
        <v>56890.639677</v>
      </c>
      <c r="I27" s="419">
        <v>0.6692853507057209</v>
      </c>
      <c r="J27" s="229">
        <v>8622.50099</v>
      </c>
      <c r="K27" s="206">
        <v>34080.835642</v>
      </c>
      <c r="L27" s="180"/>
    </row>
    <row r="28" spans="2:12" s="112" customFormat="1" ht="18.75" customHeight="1">
      <c r="B28" s="212"/>
      <c r="C28" s="213" t="s">
        <v>151</v>
      </c>
      <c r="D28" s="710">
        <v>-8741.527513000034</v>
      </c>
      <c r="E28" s="711">
        <v>-2787.627970999951</v>
      </c>
      <c r="F28" s="421">
        <v>-0.6811051653324539</v>
      </c>
      <c r="G28" s="422">
        <v>-1.0503837943590955</v>
      </c>
      <c r="H28" s="231">
        <v>95250.00947800002</v>
      </c>
      <c r="I28" s="423">
        <v>-0.4130626354238143</v>
      </c>
      <c r="J28" s="230">
        <v>55327.868940000015</v>
      </c>
      <c r="K28" s="231">
        <v>162283.09054200002</v>
      </c>
      <c r="L28" s="180"/>
    </row>
    <row r="29" spans="2:12" s="112" customFormat="1" ht="18.75" customHeight="1">
      <c r="B29" s="187"/>
      <c r="C29" s="188" t="s">
        <v>57</v>
      </c>
      <c r="D29" s="425">
        <v>18446.394457000002</v>
      </c>
      <c r="E29" s="411">
        <v>20406.202563999992</v>
      </c>
      <c r="F29" s="412">
        <v>0.10624342396929963</v>
      </c>
      <c r="G29" s="413">
        <v>-0.6933810684795845</v>
      </c>
      <c r="H29" s="203">
        <v>149497.98979</v>
      </c>
      <c r="I29" s="414">
        <v>-0.2804636075662091</v>
      </c>
      <c r="J29" s="228">
        <v>66552.32428999999</v>
      </c>
      <c r="K29" s="203">
        <v>207769.879831</v>
      </c>
      <c r="L29" s="218"/>
    </row>
    <row r="30" spans="2:12" s="112" customFormat="1" ht="18.75" customHeight="1" thickBot="1">
      <c r="B30" s="210"/>
      <c r="C30" s="211" t="s">
        <v>56</v>
      </c>
      <c r="D30" s="229">
        <v>11441.459849</v>
      </c>
      <c r="E30" s="416">
        <v>11230.344138</v>
      </c>
      <c r="F30" s="417">
        <v>-0.018451815920889864</v>
      </c>
      <c r="G30" s="418">
        <v>14.735690593096308</v>
      </c>
      <c r="H30" s="206">
        <v>33854.856612</v>
      </c>
      <c r="I30" s="419">
        <v>0.928419783437253</v>
      </c>
      <c r="J30" s="229">
        <v>713.686131</v>
      </c>
      <c r="K30" s="206">
        <v>17555.750518</v>
      </c>
      <c r="L30" s="180"/>
    </row>
    <row r="31" spans="2:29" s="112" customFormat="1" ht="18.75" customHeight="1">
      <c r="B31" s="210"/>
      <c r="C31" s="211" t="s">
        <v>58</v>
      </c>
      <c r="D31" s="424">
        <v>-1003.374826</v>
      </c>
      <c r="E31" s="416">
        <v>674.817522</v>
      </c>
      <c r="F31" s="417">
        <v>-1.672547790231285</v>
      </c>
      <c r="G31" s="418">
        <v>-0.988277881237474</v>
      </c>
      <c r="H31" s="206">
        <v>91742.159216</v>
      </c>
      <c r="I31" s="419">
        <v>-0.4560299926300511</v>
      </c>
      <c r="J31" s="229">
        <v>57567.879636</v>
      </c>
      <c r="K31" s="206">
        <v>168652.97346</v>
      </c>
      <c r="L31" s="180"/>
      <c r="M31" s="256">
        <v>2018</v>
      </c>
      <c r="N31" s="257"/>
      <c r="O31" s="257"/>
      <c r="P31" s="257"/>
      <c r="Q31" s="258"/>
      <c r="S31" s="256">
        <v>2019</v>
      </c>
      <c r="T31" s="257"/>
      <c r="U31" s="257"/>
      <c r="V31" s="257"/>
      <c r="W31" s="258"/>
      <c r="Y31" s="256">
        <v>2020</v>
      </c>
      <c r="Z31" s="257"/>
      <c r="AA31" s="257"/>
      <c r="AB31" s="257"/>
      <c r="AC31" s="258"/>
    </row>
    <row r="32" spans="2:29" s="112" customFormat="1" ht="18.75" customHeight="1">
      <c r="B32" s="210"/>
      <c r="C32" s="211" t="s">
        <v>161</v>
      </c>
      <c r="D32" s="229">
        <v>1893.1074900000003</v>
      </c>
      <c r="E32" s="416">
        <v>1988.0394460000002</v>
      </c>
      <c r="F32" s="417">
        <v>0.05014609920538632</v>
      </c>
      <c r="G32" s="418">
        <v>-0.4005866152445151</v>
      </c>
      <c r="H32" s="206">
        <v>5995.111031</v>
      </c>
      <c r="I32" s="419">
        <v>-0.1310530990315294</v>
      </c>
      <c r="J32" s="229">
        <v>3316.6417309999997</v>
      </c>
      <c r="K32" s="206">
        <v>6899.283517</v>
      </c>
      <c r="L32" s="180"/>
      <c r="M32" s="550" t="s">
        <v>61</v>
      </c>
      <c r="N32" s="259" t="s">
        <v>62</v>
      </c>
      <c r="O32" s="259" t="s">
        <v>63</v>
      </c>
      <c r="P32" s="259" t="s">
        <v>64</v>
      </c>
      <c r="Q32" s="260" t="s">
        <v>65</v>
      </c>
      <c r="S32" s="550" t="s">
        <v>61</v>
      </c>
      <c r="T32" s="259" t="s">
        <v>62</v>
      </c>
      <c r="U32" s="259" t="s">
        <v>63</v>
      </c>
      <c r="V32" s="259" t="s">
        <v>64</v>
      </c>
      <c r="W32" s="260" t="s">
        <v>65</v>
      </c>
      <c r="Y32" s="550" t="s">
        <v>61</v>
      </c>
      <c r="Z32" s="259" t="s">
        <v>62</v>
      </c>
      <c r="AA32" s="259" t="s">
        <v>63</v>
      </c>
      <c r="AB32" s="259" t="s">
        <v>64</v>
      </c>
      <c r="AC32" s="260" t="s">
        <v>65</v>
      </c>
    </row>
    <row r="33" spans="2:29" s="112" customFormat="1" ht="18.75" customHeight="1">
      <c r="B33" s="212"/>
      <c r="C33" s="213" t="s">
        <v>160</v>
      </c>
      <c r="D33" s="230">
        <v>6115.201944</v>
      </c>
      <c r="E33" s="420">
        <v>6513.0014579999915</v>
      </c>
      <c r="F33" s="421">
        <v>0.06505092025461182</v>
      </c>
      <c r="G33" s="422">
        <v>0.3146644965087068</v>
      </c>
      <c r="H33" s="231">
        <v>17905.86293099998</v>
      </c>
      <c r="I33" s="423">
        <v>0.22125350164418325</v>
      </c>
      <c r="J33" s="230">
        <v>4954.116791999986</v>
      </c>
      <c r="K33" s="231">
        <v>14661.872336</v>
      </c>
      <c r="L33" s="180"/>
      <c r="M33" s="261"/>
      <c r="N33" s="262"/>
      <c r="O33" s="262"/>
      <c r="P33" s="262"/>
      <c r="Q33" s="263" t="s">
        <v>76</v>
      </c>
      <c r="S33" s="261"/>
      <c r="T33" s="262"/>
      <c r="U33" s="262"/>
      <c r="V33" s="262"/>
      <c r="W33" s="263" t="s">
        <v>76</v>
      </c>
      <c r="Y33" s="261"/>
      <c r="Z33" s="262"/>
      <c r="AA33" s="262"/>
      <c r="AB33" s="262"/>
      <c r="AC33" s="263" t="s">
        <v>76</v>
      </c>
    </row>
    <row r="34" spans="2:29" s="112" customFormat="1" ht="18.75" customHeight="1">
      <c r="B34" s="187"/>
      <c r="C34" s="188" t="s">
        <v>159</v>
      </c>
      <c r="D34" s="228">
        <v>63733.93917499996</v>
      </c>
      <c r="E34" s="411">
        <v>61403.127761000054</v>
      </c>
      <c r="F34" s="412">
        <v>-0.036570961157759166</v>
      </c>
      <c r="G34" s="413">
        <v>-0.058736165892817986</v>
      </c>
      <c r="H34" s="203">
        <v>210056.59745700003</v>
      </c>
      <c r="I34" s="414">
        <v>0.036093642239991904</v>
      </c>
      <c r="J34" s="228">
        <v>65234.76791100003</v>
      </c>
      <c r="K34" s="203">
        <v>202739.008226</v>
      </c>
      <c r="L34" s="218"/>
      <c r="M34" s="264">
        <v>63283.978369</v>
      </c>
      <c r="N34" s="265">
        <v>61531.735633000004</v>
      </c>
      <c r="O34" s="265">
        <v>68086.42969200002</v>
      </c>
      <c r="P34" s="265">
        <v>59895.917602999994</v>
      </c>
      <c r="Q34" s="266">
        <v>252798.06129700004</v>
      </c>
      <c r="R34" s="8"/>
      <c r="S34" s="264">
        <v>66096.633102</v>
      </c>
      <c r="T34" s="265">
        <v>71407.60721299997</v>
      </c>
      <c r="U34" s="265">
        <v>65234.76791100003</v>
      </c>
      <c r="V34" s="265">
        <v>63806.85702699996</v>
      </c>
      <c r="W34" s="266">
        <v>266545.86525299994</v>
      </c>
      <c r="Y34" s="264">
        <v>84919.53052100001</v>
      </c>
      <c r="Z34" s="265">
        <v>63733.93917500002</v>
      </c>
      <c r="AA34" s="578">
        <v>61403.127761000054</v>
      </c>
      <c r="AB34" s="765"/>
      <c r="AC34" s="766"/>
    </row>
    <row r="35" spans="2:29" s="112" customFormat="1" ht="18.75" customHeight="1" thickBot="1">
      <c r="B35" s="232"/>
      <c r="C35" s="233" t="s">
        <v>59</v>
      </c>
      <c r="D35" s="234">
        <v>0.034026353721991046</v>
      </c>
      <c r="E35" s="554">
        <v>0.032324396185310224</v>
      </c>
      <c r="F35" s="555">
        <v>-0.0017019575366808218</v>
      </c>
      <c r="G35" s="556">
        <v>-0.004373759525176185</v>
      </c>
      <c r="H35" s="557">
        <v>0.03779753106948366</v>
      </c>
      <c r="I35" s="558">
        <v>-0.0019684372685813065</v>
      </c>
      <c r="J35" s="234">
        <v>0.03669815571048641</v>
      </c>
      <c r="K35" s="557">
        <v>0.039765968338064964</v>
      </c>
      <c r="L35" s="235"/>
      <c r="M35" s="426">
        <v>0.041423688261823605</v>
      </c>
      <c r="N35" s="427">
        <v>0.03899001543815273</v>
      </c>
      <c r="O35" s="427">
        <v>0.04150816084547592</v>
      </c>
      <c r="P35" s="427">
        <v>0.036127446831674466</v>
      </c>
      <c r="Q35" s="428">
        <v>0.04011225657322482</v>
      </c>
      <c r="R35" s="8"/>
      <c r="S35" s="426">
        <v>0.039882342477052614</v>
      </c>
      <c r="T35" s="427">
        <v>0.04158912951908752</v>
      </c>
      <c r="U35" s="427">
        <v>0.03669815571048641</v>
      </c>
      <c r="V35" s="427">
        <v>0.034659908870364284</v>
      </c>
      <c r="W35" s="428">
        <v>0.038648325043996505</v>
      </c>
      <c r="Y35" s="426">
        <v>0.04626219084440886</v>
      </c>
      <c r="Z35" s="427">
        <v>0.034026353721991066</v>
      </c>
      <c r="AA35" s="475">
        <v>0.032324396185310224</v>
      </c>
      <c r="AB35" s="802"/>
      <c r="AC35" s="803"/>
    </row>
    <row r="36" s="112" customFormat="1" ht="18" customHeight="1"/>
    <row r="37" spans="1:11" s="112" customFormat="1" ht="3" customHeight="1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s="112" customFormat="1" ht="12">
      <c r="A38" s="236"/>
    </row>
    <row r="39" s="112" customFormat="1" ht="12">
      <c r="E39" s="207"/>
    </row>
    <row r="40" spans="4:10" s="112" customFormat="1" ht="12">
      <c r="D40" s="237"/>
      <c r="E40" s="237"/>
      <c r="F40" s="237"/>
      <c r="G40" s="237"/>
      <c r="H40" s="237"/>
      <c r="J40" s="237"/>
    </row>
    <row r="41" spans="1:5" s="112" customFormat="1" ht="12">
      <c r="A41" s="236"/>
      <c r="E41" s="206"/>
    </row>
    <row r="42" s="112" customFormat="1" ht="12"/>
    <row r="43" s="112" customFormat="1" ht="12"/>
    <row r="44" s="112" customFormat="1" ht="12"/>
    <row r="45" s="112" customFormat="1" ht="12"/>
    <row r="49" ht="13.5">
      <c r="J49" s="238"/>
    </row>
    <row r="66" ht="13.5">
      <c r="A66" s="2"/>
    </row>
  </sheetData>
  <sheetProtection/>
  <mergeCells count="5">
    <mergeCell ref="J22:K22"/>
    <mergeCell ref="E23:E24"/>
    <mergeCell ref="H23:H24"/>
    <mergeCell ref="J23:J24"/>
    <mergeCell ref="K23:K24"/>
  </mergeCells>
  <printOptions horizontalCentered="1"/>
  <pageMargins left="0.5118110236220472" right="0.5118110236220472" top="0.5905511811023623" bottom="0.3937007874015748" header="0.5118110236220472" footer="0.5118110236220472"/>
  <pageSetup fitToHeight="1" fitToWidth="1" horizontalDpi="600" verticalDpi="600" orientation="landscape" paperSize="9" scale="49" r:id="rId1"/>
  <headerFooter alignWithMargins="0">
    <oddFooter>&amp;C&amp;"-,보통"&amp;9─ 4 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54"/>
  <sheetViews>
    <sheetView showGridLines="0" view="pageBreakPreview" zoomScale="85" zoomScaleSheetLayoutView="85" zoomScalePageLayoutView="0" workbookViewId="0" topLeftCell="A1">
      <pane xSplit="3" ySplit="7" topLeftCell="D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4.25"/>
  <cols>
    <col min="1" max="1" width="1.625" style="1" customWidth="1"/>
    <col min="2" max="2" width="2.375" style="1" customWidth="1"/>
    <col min="3" max="3" width="17.625" style="1" customWidth="1"/>
    <col min="4" max="10" width="7.875" style="1" customWidth="1"/>
    <col min="11" max="11" width="6.75390625" style="1" bestFit="1" customWidth="1"/>
    <col min="12" max="12" width="10.625" style="1" customWidth="1"/>
    <col min="13" max="29" width="9.25390625" style="1" customWidth="1"/>
    <col min="30" max="16384" width="9.00390625" style="1" customWidth="1"/>
  </cols>
  <sheetData>
    <row r="1" spans="1:8" s="5" customFormat="1" ht="24.75" customHeight="1">
      <c r="A1" s="5" t="s">
        <v>231</v>
      </c>
      <c r="F1" s="3"/>
      <c r="G1" s="3"/>
      <c r="H1" s="3"/>
    </row>
    <row r="2" spans="1:12" ht="3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8:10" s="112" customFormat="1" ht="9.75" customHeight="1">
      <c r="H3" s="180"/>
      <c r="J3" s="180"/>
    </row>
    <row r="4" spans="2:16" s="112" customFormat="1" ht="18" customHeight="1" thickBot="1">
      <c r="B4" s="97"/>
      <c r="H4" s="180"/>
      <c r="J4" s="443"/>
      <c r="L4" s="443" t="s">
        <v>184</v>
      </c>
      <c r="P4" s="443"/>
    </row>
    <row r="5" spans="2:12" s="97" customFormat="1" ht="18.75" customHeight="1">
      <c r="B5" s="181"/>
      <c r="C5" s="182"/>
      <c r="D5" s="181"/>
      <c r="E5" s="181"/>
      <c r="F5" s="182"/>
      <c r="G5" s="185"/>
      <c r="H5" s="185"/>
      <c r="I5" s="477"/>
      <c r="J5" s="185"/>
      <c r="K5" s="185"/>
      <c r="L5" s="185"/>
    </row>
    <row r="6" spans="1:12" s="97" customFormat="1" ht="18.75" customHeight="1">
      <c r="A6" s="186"/>
      <c r="B6" s="187"/>
      <c r="C6" s="188" t="s">
        <v>185</v>
      </c>
      <c r="D6" s="189"/>
      <c r="E6" s="187" t="s">
        <v>224</v>
      </c>
      <c r="F6" s="188"/>
      <c r="G6" s="191"/>
      <c r="H6" s="480" t="s">
        <v>156</v>
      </c>
      <c r="I6" s="478"/>
      <c r="J6" s="191"/>
      <c r="K6" s="480" t="s">
        <v>225</v>
      </c>
      <c r="L6" s="192"/>
    </row>
    <row r="7" spans="2:12" s="97" customFormat="1" ht="18.75" customHeight="1" thickBot="1">
      <c r="B7" s="187"/>
      <c r="C7" s="188"/>
      <c r="D7" s="195"/>
      <c r="E7" s="196" t="s">
        <v>54</v>
      </c>
      <c r="F7" s="197" t="s">
        <v>186</v>
      </c>
      <c r="G7" s="199"/>
      <c r="H7" s="200" t="s">
        <v>54</v>
      </c>
      <c r="I7" s="479" t="s">
        <v>187</v>
      </c>
      <c r="J7" s="199"/>
      <c r="K7" s="200" t="s">
        <v>54</v>
      </c>
      <c r="L7" s="200" t="s">
        <v>188</v>
      </c>
    </row>
    <row r="8" spans="2:12" s="97" customFormat="1" ht="18.75" customHeight="1" thickBot="1" thickTop="1">
      <c r="B8" s="201"/>
      <c r="C8" s="202" t="s">
        <v>173</v>
      </c>
      <c r="D8" s="457">
        <v>7551011.509835999</v>
      </c>
      <c r="E8" s="397">
        <v>1</v>
      </c>
      <c r="F8" s="559">
        <v>0.030507061462746527</v>
      </c>
      <c r="G8" s="456">
        <v>7538217.762382</v>
      </c>
      <c r="H8" s="404">
        <v>1</v>
      </c>
      <c r="I8" s="481">
        <v>0.031910187486569326</v>
      </c>
      <c r="J8" s="456">
        <v>6816328.6034780005</v>
      </c>
      <c r="K8" s="404">
        <v>1</v>
      </c>
      <c r="L8" s="552">
        <v>0.04182458826817546</v>
      </c>
    </row>
    <row r="9" spans="2:12" s="112" customFormat="1" ht="18.75" customHeight="1">
      <c r="B9" s="204"/>
      <c r="C9" s="205" t="s">
        <v>189</v>
      </c>
      <c r="D9" s="460">
        <v>1045555.544215</v>
      </c>
      <c r="E9" s="398">
        <v>0.13846562713525892</v>
      </c>
      <c r="F9" s="482">
        <v>0.009739829191370362</v>
      </c>
      <c r="G9" s="459">
        <v>989918.369358</v>
      </c>
      <c r="H9" s="405">
        <v>0.13131994863533844</v>
      </c>
      <c r="I9" s="482">
        <v>0.013277561968079206</v>
      </c>
      <c r="J9" s="459">
        <v>832951.141936</v>
      </c>
      <c r="K9" s="405">
        <v>0.12219938186533297</v>
      </c>
      <c r="L9" s="405">
        <v>0.02123033690307926</v>
      </c>
    </row>
    <row r="10" spans="2:12" s="112" customFormat="1" ht="18.75" customHeight="1">
      <c r="B10" s="187"/>
      <c r="C10" s="188" t="s">
        <v>171</v>
      </c>
      <c r="D10" s="463">
        <v>2823502.652948</v>
      </c>
      <c r="E10" s="399">
        <v>0.3739237649512368</v>
      </c>
      <c r="F10" s="483">
        <v>0.02819646646840447</v>
      </c>
      <c r="G10" s="462">
        <v>2836502.4598729997</v>
      </c>
      <c r="H10" s="406">
        <v>0.3762829025751962</v>
      </c>
      <c r="I10" s="483">
        <v>0.027524350282243953</v>
      </c>
      <c r="J10" s="462">
        <v>2739469.020335</v>
      </c>
      <c r="K10" s="406">
        <v>0.4018980274714453</v>
      </c>
      <c r="L10" s="406">
        <v>0.03609814357792817</v>
      </c>
    </row>
    <row r="11" spans="2:12" s="112" customFormat="1" ht="18.75" customHeight="1">
      <c r="B11" s="208"/>
      <c r="C11" s="524" t="s">
        <v>170</v>
      </c>
      <c r="D11" s="569">
        <v>270814.6423868392</v>
      </c>
      <c r="E11" s="523">
        <v>0.03586468409352498</v>
      </c>
      <c r="F11" s="560">
        <v>0.017598714852229455</v>
      </c>
      <c r="G11" s="570">
        <v>241262.15766131697</v>
      </c>
      <c r="H11" s="520">
        <v>0.03200519874409685</v>
      </c>
      <c r="I11" s="560">
        <v>0.0504482189852442</v>
      </c>
      <c r="J11" s="570">
        <v>218397.18545655033</v>
      </c>
      <c r="K11" s="520">
        <v>0.03204029590725925</v>
      </c>
      <c r="L11" s="520">
        <v>0.016210223838553278</v>
      </c>
    </row>
    <row r="12" spans="2:12" s="112" customFormat="1" ht="18.75" customHeight="1">
      <c r="B12" s="210"/>
      <c r="C12" s="211" t="s">
        <v>190</v>
      </c>
      <c r="D12" s="468">
        <v>80651.85292486308</v>
      </c>
      <c r="E12" s="401">
        <v>0.010680933649724335</v>
      </c>
      <c r="F12" s="485">
        <v>0.017338778991032474</v>
      </c>
      <c r="G12" s="468">
        <v>80595.24318179724</v>
      </c>
      <c r="H12" s="408">
        <v>0.010691551467774256</v>
      </c>
      <c r="I12" s="485">
        <v>0.04949216546921553</v>
      </c>
      <c r="J12" s="468">
        <v>90576.26858273466</v>
      </c>
      <c r="K12" s="408">
        <v>0.013288131170278166</v>
      </c>
      <c r="L12" s="408">
        <v>0.026467756782565938</v>
      </c>
    </row>
    <row r="13" spans="2:12" s="112" customFormat="1" ht="18.75" customHeight="1">
      <c r="B13" s="210"/>
      <c r="C13" s="211" t="s">
        <v>169</v>
      </c>
      <c r="D13" s="468">
        <v>596399.9919695684</v>
      </c>
      <c r="E13" s="401">
        <v>0.07898279471468077</v>
      </c>
      <c r="F13" s="485">
        <v>0.025849699619366936</v>
      </c>
      <c r="G13" s="468">
        <v>595713.1938010865</v>
      </c>
      <c r="H13" s="408">
        <v>0.07902573427553083</v>
      </c>
      <c r="I13" s="485">
        <v>0.027460510294617962</v>
      </c>
      <c r="J13" s="468">
        <v>546704.9795402</v>
      </c>
      <c r="K13" s="408">
        <v>0.08020519715866489</v>
      </c>
      <c r="L13" s="408">
        <v>0.042747461084882296</v>
      </c>
    </row>
    <row r="14" spans="2:12" s="112" customFormat="1" ht="18.75" customHeight="1">
      <c r="B14" s="210"/>
      <c r="C14" s="211" t="s">
        <v>168</v>
      </c>
      <c r="D14" s="468">
        <v>797410.1478866021</v>
      </c>
      <c r="E14" s="401">
        <v>0.10560308997647404</v>
      </c>
      <c r="F14" s="485">
        <v>0.03186429403456822</v>
      </c>
      <c r="G14" s="468">
        <v>815348.4856917171</v>
      </c>
      <c r="H14" s="408">
        <v>0.10816197029496205</v>
      </c>
      <c r="I14" s="485">
        <v>0.03079337518730271</v>
      </c>
      <c r="J14" s="468">
        <v>685781.8178029829</v>
      </c>
      <c r="K14" s="408">
        <v>0.1006086792020364</v>
      </c>
      <c r="L14" s="408">
        <v>0.04753788466797811</v>
      </c>
    </row>
    <row r="15" spans="2:12" s="112" customFormat="1" ht="18.75" customHeight="1">
      <c r="B15" s="210"/>
      <c r="C15" s="211" t="s">
        <v>167</v>
      </c>
      <c r="D15" s="468">
        <v>770278.2119546152</v>
      </c>
      <c r="E15" s="401">
        <v>0.10200993747013172</v>
      </c>
      <c r="F15" s="485">
        <v>0.03298734949010817</v>
      </c>
      <c r="G15" s="467">
        <v>750747.4063068053</v>
      </c>
      <c r="H15" s="408">
        <v>0.09959216222875164</v>
      </c>
      <c r="I15" s="485">
        <v>0.01520967894174773</v>
      </c>
      <c r="J15" s="467">
        <v>939285.7306566469</v>
      </c>
      <c r="K15" s="408">
        <v>0.13779936169412088</v>
      </c>
      <c r="L15" s="408">
        <v>0.033881175717813745</v>
      </c>
    </row>
    <row r="16" spans="2:12" s="112" customFormat="1" ht="18.75" customHeight="1">
      <c r="B16" s="210"/>
      <c r="C16" s="211" t="s">
        <v>166</v>
      </c>
      <c r="D16" s="468">
        <v>307947.80582551204</v>
      </c>
      <c r="E16" s="401">
        <v>0.04078232504670098</v>
      </c>
      <c r="F16" s="485">
        <v>0.022801892435893055</v>
      </c>
      <c r="G16" s="467">
        <v>352835.9732302768</v>
      </c>
      <c r="H16" s="408">
        <v>0.04680628556408063</v>
      </c>
      <c r="I16" s="485">
        <v>0.02120343687683067</v>
      </c>
      <c r="J16" s="467">
        <v>258723.03829588526</v>
      </c>
      <c r="K16" s="408">
        <v>0.03795636233908574</v>
      </c>
      <c r="L16" s="408">
        <v>0.01792811724706679</v>
      </c>
    </row>
    <row r="17" spans="2:12" s="112" customFormat="1" ht="18.75" customHeight="1">
      <c r="B17" s="214"/>
      <c r="C17" s="209" t="s">
        <v>191</v>
      </c>
      <c r="D17" s="465">
        <v>1207010.133552</v>
      </c>
      <c r="E17" s="400">
        <v>0.15984747632548835</v>
      </c>
      <c r="F17" s="484">
        <v>0.04354530426983297</v>
      </c>
      <c r="G17" s="465">
        <v>1182840.522206</v>
      </c>
      <c r="H17" s="407">
        <v>0.15691249039112853</v>
      </c>
      <c r="I17" s="484">
        <v>0.049819801109299976</v>
      </c>
      <c r="J17" s="465">
        <v>999244.185578</v>
      </c>
      <c r="K17" s="407">
        <v>0.146595659292033</v>
      </c>
      <c r="L17" s="407">
        <v>0.04112078725234956</v>
      </c>
    </row>
    <row r="18" spans="2:12" s="112" customFormat="1" ht="18.75" customHeight="1">
      <c r="B18" s="519"/>
      <c r="C18" s="396" t="s">
        <v>174</v>
      </c>
      <c r="D18" s="463">
        <v>2390138.188235</v>
      </c>
      <c r="E18" s="402">
        <v>0.31653218712772313</v>
      </c>
      <c r="F18" s="525">
        <v>0.048291212571488176</v>
      </c>
      <c r="G18" s="462">
        <v>2375695.43138</v>
      </c>
      <c r="H18" s="409">
        <v>0.31515346282982737</v>
      </c>
      <c r="I18" s="525">
        <v>0.04345242820725319</v>
      </c>
      <c r="J18" s="462">
        <v>2138011.77352</v>
      </c>
      <c r="K18" s="409">
        <v>0.31366031450260323</v>
      </c>
      <c r="L18" s="409">
        <v>0.049964831441792965</v>
      </c>
    </row>
    <row r="19" spans="2:12" s="112" customFormat="1" ht="18.75" customHeight="1" thickBot="1">
      <c r="B19" s="216"/>
      <c r="C19" s="217" t="s">
        <v>192</v>
      </c>
      <c r="D19" s="469">
        <v>84804.990886</v>
      </c>
      <c r="E19" s="403">
        <v>0.011230944460292828</v>
      </c>
      <c r="F19" s="492">
        <v>-0.22242829188247762</v>
      </c>
      <c r="G19" s="469">
        <v>153260.97956500002</v>
      </c>
      <c r="H19" s="410">
        <v>0.020331195568509434</v>
      </c>
      <c r="I19" s="492">
        <v>-0.07364742151212743</v>
      </c>
      <c r="J19" s="469">
        <v>106652.48210899999</v>
      </c>
      <c r="K19" s="410">
        <v>0.015646616868585393</v>
      </c>
      <c r="L19" s="410">
        <v>0.16785958604186593</v>
      </c>
    </row>
    <row r="20" spans="2:10" s="112" customFormat="1" ht="13.5" customHeight="1" thickBot="1">
      <c r="B20" s="97"/>
      <c r="C20" s="97"/>
      <c r="D20" s="97"/>
      <c r="E20" s="97"/>
      <c r="F20" s="218"/>
      <c r="G20" s="218"/>
      <c r="H20" s="218"/>
      <c r="I20" s="97"/>
      <c r="J20" s="218"/>
    </row>
    <row r="21" spans="2:29" s="97" customFormat="1" ht="18.75" customHeight="1">
      <c r="B21" s="181"/>
      <c r="C21" s="182"/>
      <c r="D21" s="39"/>
      <c r="E21" s="886">
        <v>2020</v>
      </c>
      <c r="F21" s="887"/>
      <c r="G21" s="887"/>
      <c r="H21" s="887"/>
      <c r="I21" s="888"/>
      <c r="J21" s="876">
        <v>2019</v>
      </c>
      <c r="K21" s="877"/>
      <c r="M21" s="256">
        <v>2018</v>
      </c>
      <c r="N21" s="257"/>
      <c r="O21" s="257"/>
      <c r="P21" s="257"/>
      <c r="Q21" s="258"/>
      <c r="S21" s="256">
        <v>2019</v>
      </c>
      <c r="T21" s="257"/>
      <c r="U21" s="257"/>
      <c r="V21" s="257"/>
      <c r="W21" s="258"/>
      <c r="Y21" s="256">
        <v>2020</v>
      </c>
      <c r="Z21" s="257"/>
      <c r="AA21" s="257"/>
      <c r="AB21" s="257"/>
      <c r="AC21" s="258"/>
    </row>
    <row r="22" spans="1:29" s="97" customFormat="1" ht="18.75" customHeight="1">
      <c r="A22" s="186"/>
      <c r="B22" s="187"/>
      <c r="C22" s="188" t="s">
        <v>193</v>
      </c>
      <c r="D22" s="41" t="s">
        <v>152</v>
      </c>
      <c r="E22" s="878" t="s">
        <v>226</v>
      </c>
      <c r="F22" s="222"/>
      <c r="G22" s="223"/>
      <c r="H22" s="880" t="s">
        <v>227</v>
      </c>
      <c r="I22" s="188"/>
      <c r="J22" s="882" t="s">
        <v>225</v>
      </c>
      <c r="K22" s="884" t="s">
        <v>218</v>
      </c>
      <c r="M22" s="550" t="s">
        <v>194</v>
      </c>
      <c r="N22" s="259" t="s">
        <v>195</v>
      </c>
      <c r="O22" s="259" t="s">
        <v>196</v>
      </c>
      <c r="P22" s="259" t="s">
        <v>197</v>
      </c>
      <c r="Q22" s="260" t="s">
        <v>198</v>
      </c>
      <c r="S22" s="550" t="s">
        <v>199</v>
      </c>
      <c r="T22" s="259" t="s">
        <v>200</v>
      </c>
      <c r="U22" s="259" t="s">
        <v>196</v>
      </c>
      <c r="V22" s="259" t="s">
        <v>201</v>
      </c>
      <c r="W22" s="260" t="s">
        <v>202</v>
      </c>
      <c r="Y22" s="550" t="s">
        <v>203</v>
      </c>
      <c r="Z22" s="259" t="s">
        <v>204</v>
      </c>
      <c r="AA22" s="259" t="s">
        <v>205</v>
      </c>
      <c r="AB22" s="259" t="s">
        <v>206</v>
      </c>
      <c r="AC22" s="260" t="s">
        <v>202</v>
      </c>
    </row>
    <row r="23" spans="2:29" s="97" customFormat="1" ht="18.75" customHeight="1" thickBot="1">
      <c r="B23" s="224"/>
      <c r="C23" s="225"/>
      <c r="D23" s="226"/>
      <c r="E23" s="879"/>
      <c r="F23" s="196" t="s">
        <v>207</v>
      </c>
      <c r="G23" s="227" t="s">
        <v>34</v>
      </c>
      <c r="H23" s="881"/>
      <c r="I23" s="197" t="s">
        <v>208</v>
      </c>
      <c r="J23" s="883"/>
      <c r="K23" s="885"/>
      <c r="L23" s="193"/>
      <c r="M23" s="261"/>
      <c r="N23" s="262"/>
      <c r="O23" s="262"/>
      <c r="P23" s="262"/>
      <c r="Q23" s="263" t="s">
        <v>209</v>
      </c>
      <c r="S23" s="261"/>
      <c r="T23" s="262"/>
      <c r="U23" s="262"/>
      <c r="V23" s="262"/>
      <c r="W23" s="263" t="s">
        <v>210</v>
      </c>
      <c r="Y23" s="261"/>
      <c r="Z23" s="262"/>
      <c r="AA23" s="262"/>
      <c r="AB23" s="262"/>
      <c r="AC23" s="263" t="s">
        <v>209</v>
      </c>
    </row>
    <row r="24" spans="2:29" s="112" customFormat="1" ht="18.75" customHeight="1" thickTop="1">
      <c r="B24" s="187"/>
      <c r="C24" s="188" t="s">
        <v>211</v>
      </c>
      <c r="D24" s="228">
        <v>14537.658650000001</v>
      </c>
      <c r="E24" s="94">
        <v>12442.126225</v>
      </c>
      <c r="F24" s="561">
        <v>-0.1441451113587676</v>
      </c>
      <c r="G24" s="562">
        <v>-0.5833286201112877</v>
      </c>
      <c r="H24" s="97">
        <v>56224.464861</v>
      </c>
      <c r="I24" s="483">
        <v>-0.17970932114417296</v>
      </c>
      <c r="J24" s="563">
        <v>29860.765163000004</v>
      </c>
      <c r="K24" s="203">
        <v>68542.123311</v>
      </c>
      <c r="L24" s="218"/>
      <c r="M24" s="264">
        <v>17919.348492</v>
      </c>
      <c r="N24" s="265">
        <v>16660.548098999996</v>
      </c>
      <c r="O24" s="265">
        <v>21783.920010000005</v>
      </c>
      <c r="P24" s="265">
        <v>31957.042073000008</v>
      </c>
      <c r="Q24" s="266">
        <v>88320.858674</v>
      </c>
      <c r="S24" s="264">
        <v>19732.112671</v>
      </c>
      <c r="T24" s="265">
        <v>18949.245477</v>
      </c>
      <c r="U24" s="265">
        <v>29860.765163</v>
      </c>
      <c r="V24" s="265">
        <v>29075.51302499999</v>
      </c>
      <c r="W24" s="266">
        <v>97617.636336</v>
      </c>
      <c r="Y24" s="264">
        <v>29244.679986</v>
      </c>
      <c r="Z24" s="265">
        <v>14537.658650000001</v>
      </c>
      <c r="AA24" s="578">
        <v>12442.126225000004</v>
      </c>
      <c r="AB24" s="765"/>
      <c r="AC24" s="766"/>
    </row>
    <row r="25" spans="2:29" s="112" customFormat="1" ht="18.75" customHeight="1" thickBot="1">
      <c r="B25" s="232"/>
      <c r="C25" s="233" t="s">
        <v>212</v>
      </c>
      <c r="D25" s="234">
        <v>0.007797215142801367</v>
      </c>
      <c r="E25" s="564">
        <v>0.006598545243707358</v>
      </c>
      <c r="F25" s="565">
        <v>-0.0011986698990940087</v>
      </c>
      <c r="G25" s="566">
        <v>-0.011059942548243207</v>
      </c>
      <c r="H25" s="567">
        <v>0.010055264825153702</v>
      </c>
      <c r="I25" s="489">
        <v>-0.004050333968201413</v>
      </c>
      <c r="J25" s="568">
        <v>0.017658487791950565</v>
      </c>
      <c r="K25" s="557">
        <v>0.014105598793355115</v>
      </c>
      <c r="L25" s="235"/>
      <c r="M25" s="426">
        <v>0.012858841687385263</v>
      </c>
      <c r="N25" s="427">
        <v>0.01174677042274031</v>
      </c>
      <c r="O25" s="427">
        <v>0.015013953392031282</v>
      </c>
      <c r="P25" s="427">
        <v>0.02139067197796368</v>
      </c>
      <c r="Q25" s="428">
        <v>0.015364335995305898</v>
      </c>
      <c r="S25" s="426">
        <v>0.012424563680557872</v>
      </c>
      <c r="T25" s="427">
        <v>0.011693132806926309</v>
      </c>
      <c r="U25" s="427">
        <v>0.017658487791950565</v>
      </c>
      <c r="V25" s="427">
        <v>0.016501836664574027</v>
      </c>
      <c r="W25" s="428">
        <v>0.014662181645750925</v>
      </c>
      <c r="Y25" s="426">
        <v>0.015549905334132334</v>
      </c>
      <c r="Z25" s="427">
        <v>0.007797215142801367</v>
      </c>
      <c r="AA25" s="475">
        <v>0.006598545243707359</v>
      </c>
      <c r="AB25" s="802"/>
      <c r="AC25" s="803"/>
    </row>
    <row r="26" spans="2:29" s="112" customFormat="1" ht="18" customHeight="1" thickBot="1">
      <c r="B26" s="232"/>
      <c r="C26" s="233" t="s">
        <v>213</v>
      </c>
      <c r="D26" s="486">
        <v>0.03191018748656932</v>
      </c>
      <c r="E26" s="564">
        <v>0.03050706146274653</v>
      </c>
      <c r="F26" s="487">
        <v>-0.0014031260238227886</v>
      </c>
      <c r="G26" s="488">
        <v>-0.011317526805428933</v>
      </c>
      <c r="H26" s="567">
        <v>0.03437237213954842</v>
      </c>
      <c r="I26" s="489">
        <v>-0.003975208384929957</v>
      </c>
      <c r="J26" s="568">
        <v>0.041824588268175464</v>
      </c>
      <c r="K26" s="557">
        <v>0.03834758052447838</v>
      </c>
      <c r="L26" s="490"/>
      <c r="M26" s="491">
        <v>0.035090930816887744</v>
      </c>
      <c r="N26" s="475">
        <v>0.034386092143460126</v>
      </c>
      <c r="O26" s="475">
        <v>0.03683206755855846</v>
      </c>
      <c r="P26" s="475">
        <v>0.042914739793970785</v>
      </c>
      <c r="Q26" s="476">
        <v>0.0378583939176675</v>
      </c>
      <c r="R26" s="467"/>
      <c r="S26" s="491">
        <v>0.03638899052018371</v>
      </c>
      <c r="T26" s="475">
        <v>0.03568047175215095</v>
      </c>
      <c r="U26" s="475">
        <v>0.04182458826817546</v>
      </c>
      <c r="V26" s="475">
        <v>0.040110571720950894</v>
      </c>
      <c r="W26" s="476">
        <v>0.03907096182081938</v>
      </c>
      <c r="Y26" s="491">
        <v>0.03997209040963181</v>
      </c>
      <c r="Z26" s="475">
        <v>0.03191018748656932</v>
      </c>
      <c r="AA26" s="475">
        <v>0.03050706146274653</v>
      </c>
      <c r="AB26" s="802"/>
      <c r="AC26" s="803"/>
    </row>
    <row r="27" spans="1:11" s="112" customFormat="1" ht="12">
      <c r="A27" s="236"/>
      <c r="B27" s="254"/>
      <c r="C27" s="254"/>
      <c r="D27" s="254"/>
      <c r="E27" s="254"/>
      <c r="F27" s="254"/>
      <c r="G27" s="254"/>
      <c r="H27" s="254"/>
      <c r="I27" s="254"/>
      <c r="J27" s="254"/>
      <c r="K27" s="254"/>
    </row>
    <row r="28" s="112" customFormat="1" ht="12">
      <c r="E28" s="207"/>
    </row>
    <row r="29" s="112" customFormat="1" ht="12">
      <c r="J29" s="237"/>
    </row>
    <row r="30" spans="1:10" s="112" customFormat="1" ht="12">
      <c r="A30" s="236"/>
      <c r="D30" s="237"/>
      <c r="E30" s="237"/>
      <c r="F30" s="237"/>
      <c r="G30" s="237"/>
      <c r="H30" s="237"/>
      <c r="J30" s="237"/>
    </row>
    <row r="31" s="112" customFormat="1" ht="12">
      <c r="E31" s="206"/>
    </row>
    <row r="32" s="112" customFormat="1" ht="12"/>
    <row r="33" s="112" customFormat="1" ht="12"/>
    <row r="34" s="112" customFormat="1" ht="12"/>
    <row r="35" spans="2:23" ht="13.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9" ht="13.5">
      <c r="J39" s="238"/>
    </row>
    <row r="54" ht="13.5">
      <c r="A54" s="2"/>
    </row>
  </sheetData>
  <sheetProtection/>
  <mergeCells count="6">
    <mergeCell ref="E21:I21"/>
    <mergeCell ref="J21:K21"/>
    <mergeCell ref="E22:E23"/>
    <mergeCell ref="H22:H23"/>
    <mergeCell ref="J22:J23"/>
    <mergeCell ref="K22:K23"/>
  </mergeCells>
  <printOptions horizontalCentered="1"/>
  <pageMargins left="0.5118110236220472" right="0.5118110236220472" top="0.5905511811023623" bottom="0.3937007874015748" header="0.5118110236220472" footer="0.5118110236220472"/>
  <pageSetup fitToHeight="1" fitToWidth="1" horizontalDpi="600" verticalDpi="600" orientation="landscape" paperSize="9" scale="50" r:id="rId1"/>
  <headerFooter alignWithMargins="0">
    <oddFooter>&amp;C&amp;"-,보통"&amp;9─ 4 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48"/>
  <sheetViews>
    <sheetView showGridLines="0" zoomScale="85" zoomScaleNormal="85" zoomScaleSheetLayoutView="90" zoomScalePageLayoutView="0" workbookViewId="0" topLeftCell="A1">
      <pane xSplit="3" ySplit="6" topLeftCell="D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1" sqref="A1"/>
    </sheetView>
  </sheetViews>
  <sheetFormatPr defaultColWidth="8.75390625" defaultRowHeight="14.25"/>
  <cols>
    <col min="1" max="1" width="1.625" style="112" customWidth="1"/>
    <col min="2" max="2" width="2.25390625" style="112" customWidth="1"/>
    <col min="3" max="3" width="38.00390625" style="112" bestFit="1" customWidth="1"/>
    <col min="4" max="4" width="2.00390625" style="112" customWidth="1"/>
    <col min="5" max="5" width="15.875" style="112" bestFit="1" customWidth="1"/>
    <col min="6" max="6" width="2.25390625" style="112" customWidth="1"/>
    <col min="7" max="7" width="15.875" style="112" customWidth="1"/>
    <col min="8" max="8" width="2.00390625" style="180" customWidth="1"/>
    <col min="9" max="9" width="15.875" style="180" bestFit="1" customWidth="1"/>
    <col min="10" max="10" width="2.00390625" style="112" customWidth="1"/>
    <col min="11" max="11" width="15.875" style="180" bestFit="1" customWidth="1"/>
    <col min="12" max="12" width="2.00390625" style="112" customWidth="1"/>
    <col min="13" max="13" width="15.875" style="112" customWidth="1"/>
    <col min="14" max="16384" width="8.75390625" style="112" customWidth="1"/>
  </cols>
  <sheetData>
    <row r="1" spans="1:11" s="5" customFormat="1" ht="24.75" customHeight="1">
      <c r="A1" s="5" t="s">
        <v>238</v>
      </c>
      <c r="H1" s="239"/>
      <c r="I1" s="239"/>
      <c r="K1" s="239"/>
    </row>
    <row r="2" spans="1:13" ht="3" customHeight="1">
      <c r="A2" s="254"/>
      <c r="B2" s="254"/>
      <c r="C2" s="254"/>
      <c r="D2" s="254"/>
      <c r="E2" s="254"/>
      <c r="F2" s="254"/>
      <c r="G2" s="254"/>
      <c r="H2" s="255"/>
      <c r="I2" s="255"/>
      <c r="J2" s="254"/>
      <c r="K2" s="255"/>
      <c r="L2" s="255"/>
      <c r="M2" s="255"/>
    </row>
    <row r="3" spans="8:9" ht="9.75" customHeight="1">
      <c r="H3" s="240"/>
      <c r="I3" s="240"/>
    </row>
    <row r="4" spans="2:13" ht="18" customHeight="1" thickBot="1">
      <c r="B4" s="97"/>
      <c r="H4" s="240"/>
      <c r="I4" s="240"/>
      <c r="K4" s="242"/>
      <c r="M4" s="242" t="s">
        <v>175</v>
      </c>
    </row>
    <row r="5" spans="2:13" s="97" customFormat="1" ht="21.75" customHeight="1">
      <c r="B5" s="889" t="s">
        <v>233</v>
      </c>
      <c r="C5" s="890"/>
      <c r="D5" s="897">
        <v>2020</v>
      </c>
      <c r="E5" s="898"/>
      <c r="F5" s="898"/>
      <c r="G5" s="899"/>
      <c r="H5" s="893" t="s">
        <v>232</v>
      </c>
      <c r="I5" s="894"/>
      <c r="J5" s="900">
        <v>2019</v>
      </c>
      <c r="K5" s="901"/>
      <c r="L5" s="901"/>
      <c r="M5" s="901"/>
    </row>
    <row r="6" spans="2:13" s="97" customFormat="1" ht="21.75" customHeight="1" thickBot="1">
      <c r="B6" s="891"/>
      <c r="C6" s="892"/>
      <c r="D6" s="493"/>
      <c r="E6" s="511" t="s">
        <v>73</v>
      </c>
      <c r="F6" s="494"/>
      <c r="G6" s="507" t="s">
        <v>230</v>
      </c>
      <c r="H6" s="895"/>
      <c r="I6" s="896"/>
      <c r="J6" s="495"/>
      <c r="K6" s="512" t="s">
        <v>73</v>
      </c>
      <c r="L6" s="709"/>
      <c r="M6" s="709" t="s">
        <v>230</v>
      </c>
    </row>
    <row r="7" spans="1:13" s="97" customFormat="1" ht="21" customHeight="1" thickTop="1">
      <c r="A7" s="186"/>
      <c r="B7" s="245" t="s">
        <v>110</v>
      </c>
      <c r="C7" s="246"/>
      <c r="D7" s="247"/>
      <c r="E7" s="247">
        <f>E8+E10+E11+E12+E13+E14+E15+E16+E17+E18+E19+E20</f>
        <v>802164958992</v>
      </c>
      <c r="F7" s="247"/>
      <c r="G7" s="498">
        <f>G8+G10+G11+G12+G13+G14+G15+G16+G17+G18+G19+G20</f>
        <v>3224185489156</v>
      </c>
      <c r="H7" s="247"/>
      <c r="I7" s="498">
        <v>3673602283185</v>
      </c>
      <c r="J7" s="247"/>
      <c r="K7" s="247">
        <f>K8+K10+K11+K12+K13+K14+K15+K16+K17+K18+K19+K20</f>
        <v>996752573471</v>
      </c>
      <c r="L7" s="247"/>
      <c r="M7" s="498">
        <f>M8+M10+M11+M12+M13+M14+M15+M16+M17+M18+M19+M20</f>
        <v>2913727282648</v>
      </c>
    </row>
    <row r="8" spans="2:13" ht="21" customHeight="1">
      <c r="B8" s="244"/>
      <c r="C8" s="211" t="s">
        <v>111</v>
      </c>
      <c r="E8" s="112">
        <f>'[1]기초_공시용PL20년3분기'!$J$7</f>
        <v>558131080474</v>
      </c>
      <c r="G8" s="499">
        <f>'[1]기초_공시용PL20년3분기'!$F$7</f>
        <v>1664487633183</v>
      </c>
      <c r="H8" s="112"/>
      <c r="I8" s="499">
        <v>2429126767779</v>
      </c>
      <c r="K8" s="112">
        <f>'[1]기초_공시용PL19년3분기'!$J$7</f>
        <v>650320319088</v>
      </c>
      <c r="M8" s="499">
        <f>'[1]기초_공시용PL19년3분기'!$F$7</f>
        <v>1844943845082</v>
      </c>
    </row>
    <row r="9" spans="2:13" ht="21" customHeight="1">
      <c r="B9" s="244"/>
      <c r="C9" s="211" t="s">
        <v>176</v>
      </c>
      <c r="E9" s="112">
        <f>'[1]기초_공시용PL20년3분기'!$K$8</f>
        <v>549234754961</v>
      </c>
      <c r="G9" s="499">
        <f>'[1]기초_공시용PL20년3분기'!$G$8</f>
        <v>1659069951686</v>
      </c>
      <c r="H9" s="112"/>
      <c r="I9" s="499">
        <v>2440534946107</v>
      </c>
      <c r="K9" s="112">
        <f>'[1]기초_공시용PL19년3분기'!$K$8</f>
        <v>648670798912</v>
      </c>
      <c r="M9" s="499">
        <f>'[1]기초_공시용PL19년3분기'!$G$8</f>
        <v>1852968209648</v>
      </c>
    </row>
    <row r="10" spans="2:13" s="97" customFormat="1" ht="21" customHeight="1">
      <c r="B10" s="244"/>
      <c r="C10" s="211" t="s">
        <v>112</v>
      </c>
      <c r="D10" s="112"/>
      <c r="E10" s="112">
        <f>'[1]기초_공시용PL20년3분기'!$J$11</f>
        <v>56544533388</v>
      </c>
      <c r="F10" s="112"/>
      <c r="G10" s="499">
        <f>'[1]기초_공시용PL20년3분기'!$F$11</f>
        <v>186692146961</v>
      </c>
      <c r="H10" s="112"/>
      <c r="I10" s="499">
        <v>261405907188</v>
      </c>
      <c r="J10" s="112"/>
      <c r="K10" s="112">
        <f>'[1]기초_공시용PL19년3분기'!$J$11</f>
        <v>58711762933</v>
      </c>
      <c r="L10" s="112"/>
      <c r="M10" s="499">
        <f>'[1]기초_공시용PL19년3분기'!$F$11</f>
        <v>185306560305</v>
      </c>
    </row>
    <row r="11" spans="2:13" s="243" customFormat="1" ht="21" customHeight="1">
      <c r="B11" s="244"/>
      <c r="C11" s="211" t="s">
        <v>113</v>
      </c>
      <c r="D11" s="112"/>
      <c r="E11" s="112">
        <f>'[1]기초_공시용PL20년3분기'!$J$14</f>
        <v>11296737741</v>
      </c>
      <c r="F11" s="112"/>
      <c r="G11" s="499">
        <f>'[1]기초_공시용PL20년3분기'!$F$14</f>
        <v>39671960198</v>
      </c>
      <c r="H11" s="112"/>
      <c r="I11" s="499">
        <v>56480634852</v>
      </c>
      <c r="J11" s="112"/>
      <c r="K11" s="112">
        <f>'[1]기초_공시용PL19년3분기'!$J$14</f>
        <v>14466115544</v>
      </c>
      <c r="L11" s="112"/>
      <c r="M11" s="499">
        <f>'[1]기초_공시용PL19년3분기'!$F$14</f>
        <v>44028675896</v>
      </c>
    </row>
    <row r="12" spans="2:13" ht="21" customHeight="1">
      <c r="B12" s="244"/>
      <c r="C12" s="211" t="s">
        <v>114</v>
      </c>
      <c r="E12" s="112">
        <f>+'[1]기초_공시용PL20년3분기'!$J$16</f>
        <v>25120717529</v>
      </c>
      <c r="G12" s="499">
        <f>+'[1]기초_공시용PL20년3분기'!$F$16</f>
        <v>76403119549</v>
      </c>
      <c r="H12" s="112"/>
      <c r="I12" s="499">
        <v>107815183619</v>
      </c>
      <c r="K12" s="112">
        <f>+'[1]기초_공시용PL19년3분기'!$J$16</f>
        <v>26210388431</v>
      </c>
      <c r="M12" s="499">
        <f>+'[1]기초_공시용PL19년3분기'!$F$16</f>
        <v>82033802247</v>
      </c>
    </row>
    <row r="13" spans="2:13" ht="21" customHeight="1">
      <c r="B13" s="244"/>
      <c r="C13" s="211" t="s">
        <v>115</v>
      </c>
      <c r="E13" s="112">
        <f>'[1]기초_공시용PL20년3분기'!$J$22</f>
        <v>3496545341</v>
      </c>
      <c r="G13" s="499">
        <f>'[1]기초_공시용PL20년3분기'!$F$22</f>
        <v>9754385219</v>
      </c>
      <c r="H13" s="112"/>
      <c r="I13" s="499">
        <v>10278672436</v>
      </c>
      <c r="K13" s="112">
        <f>'[1]기초_공시용PL19년3분기'!$J$22</f>
        <v>2529125989</v>
      </c>
      <c r="M13" s="499">
        <f>'[1]기초_공시용PL19년3분기'!$F$22</f>
        <v>8256970296</v>
      </c>
    </row>
    <row r="14" spans="2:13" ht="21" customHeight="1">
      <c r="B14" s="244"/>
      <c r="C14" s="211" t="s">
        <v>116</v>
      </c>
      <c r="E14" s="112">
        <f>'[1]기초_공시용PL20년3분기'!$J$23</f>
        <v>54053144201</v>
      </c>
      <c r="G14" s="499">
        <f>'[1]기초_공시용PL20년3분기'!$F$23</f>
        <v>161937841182</v>
      </c>
      <c r="H14" s="112"/>
      <c r="I14" s="499">
        <v>190089343478</v>
      </c>
      <c r="K14" s="112">
        <f>'[1]기초_공시용PL19년3분기'!$J$23</f>
        <v>21906007684</v>
      </c>
      <c r="M14" s="499">
        <f>'[1]기초_공시용PL19년3분기'!$F$23</f>
        <v>139015662207</v>
      </c>
    </row>
    <row r="15" spans="2:13" ht="21" customHeight="1">
      <c r="B15" s="244"/>
      <c r="C15" s="211" t="s">
        <v>117</v>
      </c>
      <c r="E15" s="112">
        <f>'[1]기초_공시용PL20년3분기'!$J$41</f>
        <v>210069059</v>
      </c>
      <c r="G15" s="499">
        <f>'[1]기초_공시용PL20년3분기'!$F$41</f>
        <v>210069059</v>
      </c>
      <c r="H15" s="112"/>
      <c r="I15" s="499">
        <v>0</v>
      </c>
      <c r="K15" s="112">
        <f>'[1]기초_공시용PL19년3분기'!$J$39</f>
        <v>0</v>
      </c>
      <c r="M15" s="499">
        <f>'[1]기초_공시용PL19년3분기'!$F$39</f>
        <v>0</v>
      </c>
    </row>
    <row r="16" spans="2:13" ht="21" customHeight="1">
      <c r="B16" s="244"/>
      <c r="C16" s="211" t="s">
        <v>118</v>
      </c>
      <c r="E16" s="112">
        <f>'[1]기초_공시용PL20년3분기'!$J$42</f>
        <v>11429293996</v>
      </c>
      <c r="G16" s="499">
        <f>'[1]기초_공시용PL20년3분기'!$F$42</f>
        <v>594381213275</v>
      </c>
      <c r="H16" s="112"/>
      <c r="I16" s="499">
        <v>23001583983</v>
      </c>
      <c r="K16" s="112">
        <f>'[1]기초_공시용PL19년3분기'!$J$40</f>
        <v>17116693397</v>
      </c>
      <c r="M16" s="499">
        <f>'[1]기초_공시용PL19년3분기'!$F$40</f>
        <v>34165407793</v>
      </c>
    </row>
    <row r="17" spans="2:13" ht="21" customHeight="1">
      <c r="B17" s="244"/>
      <c r="C17" s="211" t="s">
        <v>119</v>
      </c>
      <c r="E17" s="735">
        <f>'[1]기초_공시용PL20년3분기'!$J$43</f>
        <v>-121304424</v>
      </c>
      <c r="G17" s="499">
        <f>'[1]기초_공시용PL20년3분기'!$F$43</f>
        <v>502721145</v>
      </c>
      <c r="H17" s="112"/>
      <c r="I17" s="499">
        <v>2965349746</v>
      </c>
      <c r="K17" s="112">
        <f>'[1]기초_공시용PL19년3분기'!$J$41</f>
        <v>194488331</v>
      </c>
      <c r="M17" s="499">
        <f>'[1]기초_공시용PL19년3분기'!$F$41</f>
        <v>1900219007</v>
      </c>
    </row>
    <row r="18" spans="2:13" ht="21" customHeight="1">
      <c r="B18" s="244"/>
      <c r="C18" s="211" t="s">
        <v>120</v>
      </c>
      <c r="E18" s="112">
        <f>'[1]기초_공시용PL20년3분기'!$J$44</f>
        <v>3613318646</v>
      </c>
      <c r="G18" s="499">
        <f>'[1]기초_공시용PL20년3분기'!$F$44</f>
        <v>10179690920</v>
      </c>
      <c r="H18" s="112"/>
      <c r="I18" s="499">
        <v>22351911797</v>
      </c>
      <c r="K18" s="112">
        <f>'[1]기초_공시용PL19년3분기'!$J$42</f>
        <v>5587214251</v>
      </c>
      <c r="M18" s="499">
        <f>'[1]기초_공시용PL19년3분기'!$F$42</f>
        <v>22560607805</v>
      </c>
    </row>
    <row r="19" spans="2:13" ht="21" customHeight="1">
      <c r="B19" s="244"/>
      <c r="C19" s="211" t="s">
        <v>121</v>
      </c>
      <c r="E19" s="112">
        <f>'[1]기초_공시용PL20년3분기'!$J$52</f>
        <v>5246446261</v>
      </c>
      <c r="G19" s="499">
        <f>'[1]기초_공시용PL20년3분기'!$F$52</f>
        <v>141222400170</v>
      </c>
      <c r="H19" s="112"/>
      <c r="I19" s="499">
        <v>196401239917</v>
      </c>
      <c r="K19" s="112">
        <f>'[1]기초_공시용PL19년3분기'!$J$50</f>
        <v>99343419920</v>
      </c>
      <c r="M19" s="499">
        <f>'[1]기초_공시용PL19년3분기'!$F$50</f>
        <v>214871411432</v>
      </c>
    </row>
    <row r="20" spans="2:13" ht="21" customHeight="1" thickBot="1">
      <c r="B20" s="384"/>
      <c r="C20" s="385" t="s">
        <v>122</v>
      </c>
      <c r="D20" s="386"/>
      <c r="E20" s="386">
        <f>'[1]기초_공시용PL20년3분기'!$J$62</f>
        <v>73144376780</v>
      </c>
      <c r="F20" s="386"/>
      <c r="G20" s="500">
        <f>'[1]기초_공시용PL20년3분기'!$F$62</f>
        <v>338742308295</v>
      </c>
      <c r="H20" s="386"/>
      <c r="I20" s="500">
        <v>373685688390</v>
      </c>
      <c r="J20" s="386"/>
      <c r="K20" s="386">
        <f>'[1]기초_공시용PL19년3분기'!$J$60</f>
        <v>100367037903</v>
      </c>
      <c r="L20" s="386"/>
      <c r="M20" s="500">
        <f>'[1]기초_공시용PL19년3분기'!$F$60</f>
        <v>336644120578</v>
      </c>
    </row>
    <row r="21" spans="2:13" s="97" customFormat="1" ht="21" customHeight="1">
      <c r="B21" s="381" t="s">
        <v>123</v>
      </c>
      <c r="C21" s="382"/>
      <c r="D21" s="383"/>
      <c r="E21" s="526">
        <f>SUM(E22:E35)</f>
        <v>794397086737</v>
      </c>
      <c r="F21" s="526"/>
      <c r="G21" s="712">
        <f>SUM(G22:G35)</f>
        <v>3126392287580</v>
      </c>
      <c r="H21" s="383"/>
      <c r="I21" s="501">
        <v>3744542278892</v>
      </c>
      <c r="J21" s="383"/>
      <c r="K21" s="526">
        <f>SUM(K22:K35)</f>
        <v>1004086442606</v>
      </c>
      <c r="L21" s="526"/>
      <c r="M21" s="527">
        <f>SUM(M22:M35)</f>
        <v>2868769105460</v>
      </c>
    </row>
    <row r="22" spans="2:13" s="97" customFormat="1" ht="21" customHeight="1">
      <c r="B22" s="187"/>
      <c r="C22" s="211" t="s">
        <v>124</v>
      </c>
      <c r="E22" s="112">
        <f>'[1]기초_공시용PL20년3분기'!$J$64</f>
        <v>50554384369</v>
      </c>
      <c r="F22" s="112"/>
      <c r="G22" s="499">
        <f>'[1]기초_공시용PL20년3분기'!$F$64</f>
        <v>660029532102</v>
      </c>
      <c r="H22" s="112"/>
      <c r="I22" s="499">
        <v>427873188332</v>
      </c>
      <c r="J22" s="112"/>
      <c r="K22" s="112">
        <f>'[1]기초_공시용PL19년3분기'!$J$62</f>
        <v>157200907519</v>
      </c>
      <c r="L22" s="112"/>
      <c r="M22" s="505">
        <f>'[1]기초_공시용PL19년3분기'!$F$62</f>
        <v>365817109437</v>
      </c>
    </row>
    <row r="23" spans="2:13" s="97" customFormat="1" ht="21" customHeight="1">
      <c r="B23" s="187"/>
      <c r="C23" s="211" t="s">
        <v>125</v>
      </c>
      <c r="E23" s="112">
        <f>'[1]기초_공시용PL20년3분기'!$J$75</f>
        <v>0</v>
      </c>
      <c r="F23" s="112"/>
      <c r="G23" s="499">
        <f>'[1]기초_공시용PL20년3분기'!$F$75</f>
        <v>0</v>
      </c>
      <c r="H23" s="112"/>
      <c r="I23" s="499">
        <v>0</v>
      </c>
      <c r="J23" s="112"/>
      <c r="K23" s="206">
        <f>'[1]기초_공시용PL19년3분기'!$J$73</f>
        <v>0</v>
      </c>
      <c r="L23" s="112"/>
      <c r="M23" s="505">
        <f>'[1]기초_공시용PL19년3분기'!$F$73</f>
        <v>0</v>
      </c>
    </row>
    <row r="24" spans="2:13" s="97" customFormat="1" ht="21" customHeight="1">
      <c r="B24" s="187"/>
      <c r="C24" s="211" t="s">
        <v>126</v>
      </c>
      <c r="E24" s="112">
        <f>'[1]기초_공시용PL20년3분기'!$J$76</f>
        <v>437417713631</v>
      </c>
      <c r="F24" s="112"/>
      <c r="G24" s="499">
        <f>'[1]기초_공시용PL20년3분기'!$F$76</f>
        <v>1332766900699</v>
      </c>
      <c r="H24" s="112"/>
      <c r="I24" s="499">
        <v>1820251215488</v>
      </c>
      <c r="J24" s="112"/>
      <c r="K24" s="112">
        <f>'[1]기초_공시용PL19년3분기'!$J$74</f>
        <v>462243807594</v>
      </c>
      <c r="L24" s="112"/>
      <c r="M24" s="505">
        <f>'[1]기초_공시용PL19년3분기'!$F$74</f>
        <v>1315741260711</v>
      </c>
    </row>
    <row r="25" spans="2:13" s="97" customFormat="1" ht="21" customHeight="1">
      <c r="B25" s="187"/>
      <c r="C25" s="211" t="s">
        <v>127</v>
      </c>
      <c r="E25" s="112">
        <f>'[1]기초_공시용PL20년3분기'!$J$85</f>
        <v>77693772435</v>
      </c>
      <c r="F25" s="112"/>
      <c r="G25" s="499">
        <f>'[1]기초_공시용PL20년3분기'!$F$85</f>
        <v>246232420613</v>
      </c>
      <c r="H25" s="112"/>
      <c r="I25" s="499">
        <v>332975756167</v>
      </c>
      <c r="J25" s="112"/>
      <c r="K25" s="112">
        <f>'[1]기초_공시용PL19년3분기'!$J$83</f>
        <v>82864240849</v>
      </c>
      <c r="L25" s="112"/>
      <c r="M25" s="505">
        <f>'[1]기초_공시용PL19년3분기'!$F$83</f>
        <v>247726278417</v>
      </c>
    </row>
    <row r="26" spans="2:13" s="97" customFormat="1" ht="21" customHeight="1">
      <c r="B26" s="187"/>
      <c r="C26" s="211" t="s">
        <v>128</v>
      </c>
      <c r="E26" s="112">
        <f>'[1]기초_공시용PL20년3분기'!$J$88</f>
        <v>0</v>
      </c>
      <c r="F26" s="112"/>
      <c r="G26" s="499">
        <f>'[1]기초_공시용PL20년3분기'!$F$88</f>
        <v>0</v>
      </c>
      <c r="H26" s="112"/>
      <c r="I26" s="499">
        <v>0</v>
      </c>
      <c r="J26" s="112"/>
      <c r="K26" s="112">
        <f>'[1]기초_공시용PL19년3분기'!$J$86</f>
        <v>0</v>
      </c>
      <c r="L26" s="112"/>
      <c r="M26" s="505">
        <f>'[1]기초_공시용PL19년3분기'!$F$86</f>
        <v>0</v>
      </c>
    </row>
    <row r="27" spans="2:13" s="97" customFormat="1" ht="21" customHeight="1">
      <c r="B27" s="187"/>
      <c r="C27" s="211" t="s">
        <v>129</v>
      </c>
      <c r="E27" s="112">
        <f>'[1]기초_공시용PL20년3분기'!$J$89</f>
        <v>13662091749</v>
      </c>
      <c r="F27" s="112"/>
      <c r="G27" s="499">
        <f>'[1]기초_공시용PL20년3분기'!$F$89</f>
        <v>41227905093</v>
      </c>
      <c r="H27" s="112"/>
      <c r="I27" s="499">
        <v>60521075598</v>
      </c>
      <c r="J27" s="112"/>
      <c r="K27" s="112">
        <f>'[1]기초_공시용PL19년3분기'!$J$87</f>
        <v>15205275766</v>
      </c>
      <c r="L27" s="112"/>
      <c r="M27" s="505">
        <f>'[1]기초_공시용PL19년3분기'!$F$87</f>
        <v>44395347086</v>
      </c>
    </row>
    <row r="28" spans="2:13" s="97" customFormat="1" ht="21" customHeight="1">
      <c r="B28" s="187"/>
      <c r="C28" s="211" t="s">
        <v>130</v>
      </c>
      <c r="E28" s="112">
        <f>'[1]기초_공시용PL20년3분기'!$J$92</f>
        <v>63200603418</v>
      </c>
      <c r="F28" s="112"/>
      <c r="G28" s="499">
        <f>'[1]기초_공시용PL20년3분기'!$F$92</f>
        <v>188000589838</v>
      </c>
      <c r="H28" s="112"/>
      <c r="I28" s="499">
        <v>368930562378</v>
      </c>
      <c r="J28" s="112"/>
      <c r="K28" s="112">
        <f>'[1]기초_공시용PL19년3분기'!$J$90</f>
        <v>75570658190</v>
      </c>
      <c r="L28" s="112"/>
      <c r="M28" s="505">
        <f>'[1]기초_공시용PL19년3분기'!$F$90</f>
        <v>225425784402</v>
      </c>
    </row>
    <row r="29" spans="2:13" ht="21" customHeight="1">
      <c r="B29" s="244"/>
      <c r="C29" s="211" t="s">
        <v>131</v>
      </c>
      <c r="E29" s="112">
        <f>'[1]기초_공시용PL20년3분기'!$J$105</f>
        <v>57617027269</v>
      </c>
      <c r="G29" s="499">
        <f>'[1]기초_공시용PL20년3분기'!$F$105</f>
        <v>166850392710</v>
      </c>
      <c r="H29" s="112"/>
      <c r="I29" s="499">
        <v>165187118337</v>
      </c>
      <c r="K29" s="112">
        <f>'[1]기초_공시용PL19년3분기'!$J$103</f>
        <v>41339687357</v>
      </c>
      <c r="M29" s="505">
        <f>'[1]기초_공시용PL19년3분기'!$F$103</f>
        <v>119900466752</v>
      </c>
    </row>
    <row r="30" spans="2:13" ht="21" customHeight="1">
      <c r="B30" s="244"/>
      <c r="C30" s="211" t="s">
        <v>132</v>
      </c>
      <c r="E30" s="112">
        <f>'[1]기초_공시용PL20년3분기'!$J$106</f>
        <v>6503850365</v>
      </c>
      <c r="G30" s="499">
        <f>'[1]기초_공시용PL20년3분기'!$F$106</f>
        <v>115630632503</v>
      </c>
      <c r="H30" s="112"/>
      <c r="I30" s="499">
        <v>139013905516</v>
      </c>
      <c r="K30" s="112">
        <f>'[1]기초_공시용PL19년3분기'!$J$104</f>
        <v>55805908535</v>
      </c>
      <c r="M30" s="505">
        <f>'[1]기초_공시용PL19년3분기'!$F$104</f>
        <v>177214614646</v>
      </c>
    </row>
    <row r="31" spans="1:13" ht="21" customHeight="1">
      <c r="A31" s="236"/>
      <c r="B31" s="244"/>
      <c r="C31" s="211" t="s">
        <v>133</v>
      </c>
      <c r="E31" s="112">
        <f>'[1]기초_공시용PL20년3분기'!$J$125</f>
        <v>5411784957</v>
      </c>
      <c r="G31" s="499">
        <f>'[1]기초_공시용PL20년3분기'!$F$125</f>
        <v>14627548244</v>
      </c>
      <c r="H31" s="112"/>
      <c r="I31" s="499">
        <v>15490122587</v>
      </c>
      <c r="K31" s="112">
        <f>'[1]기초_공시용PL19년3분기'!$J$121</f>
        <v>3871011128</v>
      </c>
      <c r="M31" s="505">
        <f>'[1]기초_공시용PL19년3분기'!$F$121</f>
        <v>11613612564</v>
      </c>
    </row>
    <row r="32" spans="2:13" ht="21" customHeight="1">
      <c r="B32" s="244"/>
      <c r="C32" s="211" t="s">
        <v>134</v>
      </c>
      <c r="E32" s="112">
        <f>'[1]기초_공시용PL20년3분기'!$J$132</f>
        <v>1922584558</v>
      </c>
      <c r="G32" s="499">
        <f>'[1]기초_공시용PL20년3분기'!$F$132</f>
        <v>5587184676</v>
      </c>
      <c r="H32" s="112"/>
      <c r="I32" s="499">
        <v>8701950630</v>
      </c>
      <c r="K32" s="112">
        <f>'[1]기초_공시용PL19년3분기'!$J$128</f>
        <v>2191223357</v>
      </c>
      <c r="M32" s="505">
        <f>'[1]기초_공시용PL19년3분기'!$F$128</f>
        <v>6092603132</v>
      </c>
    </row>
    <row r="33" spans="2:13" ht="21" customHeight="1">
      <c r="B33" s="244"/>
      <c r="C33" s="211" t="s">
        <v>135</v>
      </c>
      <c r="E33" s="112">
        <f>'[1]기초_공시용PL20년3분기'!$J$133</f>
        <v>7813236087</v>
      </c>
      <c r="G33" s="499">
        <f>'[1]기초_공시용PL20년3분기'!$F$133</f>
        <v>16696872807</v>
      </c>
      <c r="H33" s="112"/>
      <c r="I33" s="499">
        <v>26613139867</v>
      </c>
      <c r="K33" s="112">
        <f>'[1]기초_공시용PL19년3분기'!$J$129</f>
        <v>5085113774</v>
      </c>
      <c r="M33" s="505">
        <f>'[1]기초_공시용PL19년3분기'!$F$129</f>
        <v>15040807369</v>
      </c>
    </row>
    <row r="34" spans="2:13" ht="21" customHeight="1">
      <c r="B34" s="244"/>
      <c r="C34" s="211" t="s">
        <v>136</v>
      </c>
      <c r="E34" s="735">
        <f>'[1]기초_공시용PL20년3분기'!$J$142</f>
        <v>-544338881</v>
      </c>
      <c r="G34" s="499">
        <f>'[1]기초_공시용PL20년3분기'!$F$142</f>
        <v>0</v>
      </c>
      <c r="H34" s="112"/>
      <c r="I34" s="499">
        <v>5298555602</v>
      </c>
      <c r="K34" s="112">
        <f>'[1]기초_공시용PL19년3분기'!$J$138</f>
        <v>2341570634</v>
      </c>
      <c r="M34" s="505">
        <f>'[1]기초_공시용PL19년3분기'!$F$138</f>
        <v>3157100366</v>
      </c>
    </row>
    <row r="35" spans="2:13" ht="21" customHeight="1" thickBot="1">
      <c r="B35" s="384"/>
      <c r="C35" s="385" t="s">
        <v>147</v>
      </c>
      <c r="D35" s="386"/>
      <c r="E35" s="386">
        <f>'[1]기초_공시용PL20년3분기'!$J$145</f>
        <v>73144376780</v>
      </c>
      <c r="F35" s="386"/>
      <c r="G35" s="500">
        <f>'[1]기초_공시용PL20년3분기'!$F$145</f>
        <v>338742308295</v>
      </c>
      <c r="H35" s="386"/>
      <c r="I35" s="500">
        <v>373685688390</v>
      </c>
      <c r="J35" s="386"/>
      <c r="K35" s="386">
        <f>'[1]기초_공시용PL19년3분기'!$J$141</f>
        <v>100367037903</v>
      </c>
      <c r="L35" s="386"/>
      <c r="M35" s="506">
        <f>'[1]기초_공시용PL19년3분기'!$F$141</f>
        <v>336644120578</v>
      </c>
    </row>
    <row r="36" spans="2:13" ht="21" customHeight="1" thickBot="1">
      <c r="B36" s="390" t="s">
        <v>137</v>
      </c>
      <c r="C36" s="391"/>
      <c r="D36" s="392"/>
      <c r="E36" s="429">
        <f>E7-E21</f>
        <v>7767872255</v>
      </c>
      <c r="F36" s="429"/>
      <c r="G36" s="502">
        <f>G7-G21</f>
        <v>97793201576</v>
      </c>
      <c r="H36" s="429"/>
      <c r="I36" s="502">
        <v>-70939995707</v>
      </c>
      <c r="J36" s="429"/>
      <c r="K36" s="429">
        <f>K7-K21</f>
        <v>-7333869135</v>
      </c>
      <c r="L36" s="429"/>
      <c r="M36" s="502">
        <f>M7-M21</f>
        <v>44958177188</v>
      </c>
    </row>
    <row r="37" spans="2:13" ht="21" customHeight="1" thickBot="1">
      <c r="B37" s="390" t="s">
        <v>138</v>
      </c>
      <c r="C37" s="391"/>
      <c r="D37" s="392"/>
      <c r="E37" s="429">
        <f>'[1]기초_공시용PL20년3분기'!$K$147</f>
        <v>1585542176</v>
      </c>
      <c r="F37" s="429"/>
      <c r="G37" s="502">
        <f>'[1]기초_공시용PL20년3분기'!$G$147</f>
        <v>2340472761</v>
      </c>
      <c r="H37" s="429"/>
      <c r="I37" s="502">
        <v>1705055543</v>
      </c>
      <c r="J37" s="429"/>
      <c r="K37" s="429">
        <f>'[1]기초_공시용PL19년3분기'!$K$143</f>
        <v>248518674</v>
      </c>
      <c r="L37" s="429"/>
      <c r="M37" s="502">
        <f>'[1]기초_공시용PL19년3분기'!$G$143</f>
        <v>1154935383</v>
      </c>
    </row>
    <row r="38" spans="2:13" ht="21" customHeight="1" thickBot="1">
      <c r="B38" s="390" t="s">
        <v>139</v>
      </c>
      <c r="C38" s="391"/>
      <c r="D38" s="392"/>
      <c r="E38" s="429">
        <f>'[1]기초_공시용PL20년3분기'!$K$151</f>
        <v>610967676</v>
      </c>
      <c r="F38" s="429"/>
      <c r="G38" s="502">
        <f>'[1]기초_공시용PL20년3분기'!$G$151</f>
        <v>5016715049</v>
      </c>
      <c r="H38" s="429"/>
      <c r="I38" s="502">
        <v>2742079669</v>
      </c>
      <c r="J38" s="429"/>
      <c r="K38" s="429">
        <f>'[1]기초_공시용PL19년3분기'!$K$147</f>
        <v>648619104</v>
      </c>
      <c r="L38" s="429"/>
      <c r="M38" s="502">
        <f>'[1]기초_공시용PL19년3분기'!$G$147</f>
        <v>2476590472</v>
      </c>
    </row>
    <row r="39" spans="2:13" ht="21" customHeight="1" thickBot="1">
      <c r="B39" s="390" t="s">
        <v>140</v>
      </c>
      <c r="C39" s="391"/>
      <c r="D39" s="392"/>
      <c r="E39" s="429">
        <f>E36+E37-E38</f>
        <v>8742446755</v>
      </c>
      <c r="F39" s="429"/>
      <c r="G39" s="502">
        <f>G36+G37-G38</f>
        <v>95116959288</v>
      </c>
      <c r="H39" s="429"/>
      <c r="I39" s="502">
        <v>-71977019833</v>
      </c>
      <c r="J39" s="429"/>
      <c r="K39" s="429">
        <f>K36+K37-K38</f>
        <v>-7733969565</v>
      </c>
      <c r="L39" s="429"/>
      <c r="M39" s="502">
        <f>M36+M37-M38</f>
        <v>43636522099</v>
      </c>
    </row>
    <row r="40" spans="2:13" ht="21" customHeight="1" thickBot="1">
      <c r="B40" s="390" t="s">
        <v>141</v>
      </c>
      <c r="C40" s="391"/>
      <c r="D40" s="392"/>
      <c r="E40" s="429">
        <f>'[1]기초_공시용PL20년3분기'!$K$157</f>
        <v>1279511097</v>
      </c>
      <c r="F40" s="429"/>
      <c r="G40" s="502">
        <f>'[1]기초_공시용PL20년3분기'!$G$157</f>
        <v>24320248163</v>
      </c>
      <c r="H40" s="429"/>
      <c r="I40" s="502">
        <v>-20809600194</v>
      </c>
      <c r="J40" s="429"/>
      <c r="K40" s="429">
        <f>'[1]기초_공시용PL19년3분기'!$K$153</f>
        <v>-2320685560</v>
      </c>
      <c r="L40" s="429"/>
      <c r="M40" s="502">
        <f>'[1]기초_공시용PL19년3분기'!$G$153</f>
        <v>9171673574</v>
      </c>
    </row>
    <row r="41" spans="2:13" ht="21" customHeight="1" thickBot="1">
      <c r="B41" s="390" t="s">
        <v>142</v>
      </c>
      <c r="C41" s="391"/>
      <c r="D41" s="392"/>
      <c r="E41" s="429">
        <f>E39-E40</f>
        <v>7462935658</v>
      </c>
      <c r="F41" s="429"/>
      <c r="G41" s="502">
        <f>G39-G40</f>
        <v>70796711125</v>
      </c>
      <c r="H41" s="429"/>
      <c r="I41" s="502">
        <v>-51167419639</v>
      </c>
      <c r="J41" s="429"/>
      <c r="K41" s="429">
        <f>K39-K40</f>
        <v>-5413284005</v>
      </c>
      <c r="L41" s="429"/>
      <c r="M41" s="502">
        <f>M39-M40</f>
        <v>34464848525</v>
      </c>
    </row>
    <row r="42" spans="2:13" ht="21" customHeight="1">
      <c r="B42" s="387" t="s">
        <v>143</v>
      </c>
      <c r="C42" s="388"/>
      <c r="D42" s="389"/>
      <c r="E42" s="430">
        <f>'[1]기초_공시용PL20년3분기'!$K$159</f>
        <v>16964442153</v>
      </c>
      <c r="F42" s="430"/>
      <c r="G42" s="503">
        <f>'[1]기초_공시용PL20년3분기'!$G$159</f>
        <v>21749725482</v>
      </c>
      <c r="H42" s="430"/>
      <c r="I42" s="503">
        <v>82352466456.875</v>
      </c>
      <c r="J42" s="430"/>
      <c r="K42" s="430">
        <f>'[1]기초_공시용PL19년3분기'!$K$155</f>
        <v>11421867933.875</v>
      </c>
      <c r="L42" s="430"/>
      <c r="M42" s="503">
        <f>'[1]기초_공시용PL19년3분기'!$G$155</f>
        <v>104942912300.875</v>
      </c>
    </row>
    <row r="43" spans="2:13" ht="21" customHeight="1">
      <c r="B43" s="244"/>
      <c r="C43" s="211" t="s">
        <v>144</v>
      </c>
      <c r="E43" s="735">
        <f>'[1]기초_공시용PL20년3분기'!$J$160</f>
        <v>-1280287973</v>
      </c>
      <c r="F43" s="735"/>
      <c r="G43" s="736">
        <f>'[1]기초_공시용PL20년3분기'!$F$160</f>
        <v>4562131894</v>
      </c>
      <c r="H43" s="735"/>
      <c r="I43" s="736">
        <v>-3299066056</v>
      </c>
      <c r="J43" s="735"/>
      <c r="K43" s="735">
        <f>'[1]기초_공시용PL19년3분기'!$J$156</f>
        <v>-254883255</v>
      </c>
      <c r="L43" s="735"/>
      <c r="M43" s="736">
        <f>'[1]기초_공시용PL19년3분기'!$F$156</f>
        <v>-1351141054</v>
      </c>
    </row>
    <row r="44" spans="2:13" ht="21" customHeight="1" thickBot="1">
      <c r="B44" s="244"/>
      <c r="C44" s="211" t="s">
        <v>145</v>
      </c>
      <c r="E44" s="735">
        <f>'[1]기초_공시용PL20년3분기'!$J$165</f>
        <v>18244730126</v>
      </c>
      <c r="F44" s="735"/>
      <c r="G44" s="736">
        <f>'[1]기초_공시용PL20년3분기'!$F$165</f>
        <v>17187593588</v>
      </c>
      <c r="H44" s="735"/>
      <c r="I44" s="736">
        <v>85651532512.875</v>
      </c>
      <c r="J44" s="735"/>
      <c r="K44" s="735">
        <f>'[1]기초_공시용PL19년3분기'!$J$161</f>
        <v>11676751188.875</v>
      </c>
      <c r="L44" s="735"/>
      <c r="M44" s="736">
        <f>'[1]기초_공시용PL19년3분기'!$F$161</f>
        <v>106294053354.875</v>
      </c>
    </row>
    <row r="45" spans="2:13" ht="21" customHeight="1" thickBot="1">
      <c r="B45" s="496" t="s">
        <v>146</v>
      </c>
      <c r="C45" s="497"/>
      <c r="D45" s="141"/>
      <c r="E45" s="739">
        <f>E42+E41</f>
        <v>24427377811</v>
      </c>
      <c r="F45" s="739"/>
      <c r="G45" s="740">
        <f>G42+G41</f>
        <v>92546436607</v>
      </c>
      <c r="H45" s="739"/>
      <c r="I45" s="740">
        <v>31185046817.875</v>
      </c>
      <c r="J45" s="739"/>
      <c r="K45" s="739">
        <f>K42+K41</f>
        <v>6008583928.875</v>
      </c>
      <c r="L45" s="739"/>
      <c r="M45" s="740">
        <f>M42+M41</f>
        <v>139407760825.875</v>
      </c>
    </row>
    <row r="48" ht="12">
      <c r="K48" s="437"/>
    </row>
  </sheetData>
  <sheetProtection/>
  <mergeCells count="4">
    <mergeCell ref="B5:C6"/>
    <mergeCell ref="H5:I6"/>
    <mergeCell ref="D5:G5"/>
    <mergeCell ref="J5:M5"/>
  </mergeCell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&amp;C&amp;"-,보통"&amp;9─ 5 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45"/>
  <sheetViews>
    <sheetView showGridLines="0" zoomScale="85" zoomScaleNormal="85" zoomScalePageLayoutView="0" workbookViewId="0" topLeftCell="A1">
      <pane xSplit="3" ySplit="6" topLeftCell="D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I42" sqref="I42"/>
    </sheetView>
  </sheetViews>
  <sheetFormatPr defaultColWidth="8.375" defaultRowHeight="14.25"/>
  <cols>
    <col min="1" max="1" width="1.625" style="112" customWidth="1"/>
    <col min="2" max="2" width="2.25390625" style="112" customWidth="1"/>
    <col min="3" max="3" width="19.625" style="112" customWidth="1"/>
    <col min="4" max="4" width="4.375" style="112" customWidth="1"/>
    <col min="5" max="5" width="23.375" style="112" customWidth="1"/>
    <col min="6" max="6" width="4.375" style="112" customWidth="1"/>
    <col min="7" max="7" width="23.25390625" style="112" customWidth="1"/>
    <col min="8" max="8" width="4.375" style="241" customWidth="1"/>
    <col min="9" max="9" width="23.25390625" style="112" customWidth="1"/>
    <col min="10" max="16384" width="8.375" style="112" customWidth="1"/>
  </cols>
  <sheetData>
    <row r="1" s="5" customFormat="1" ht="24.75" customHeight="1">
      <c r="A1" s="5" t="s">
        <v>239</v>
      </c>
    </row>
    <row r="2" spans="1:9" ht="3" customHeight="1">
      <c r="A2" s="254"/>
      <c r="B2" s="254"/>
      <c r="C2" s="254"/>
      <c r="D2" s="254"/>
      <c r="E2" s="254"/>
      <c r="F2" s="254"/>
      <c r="G2" s="254"/>
      <c r="H2" s="254"/>
      <c r="I2" s="254"/>
    </row>
    <row r="3" ht="9.75" customHeight="1"/>
    <row r="4" spans="2:9" ht="18" customHeight="1" thickBot="1">
      <c r="B4" s="97"/>
      <c r="G4" s="242"/>
      <c r="I4" s="242" t="s">
        <v>177</v>
      </c>
    </row>
    <row r="5" spans="2:9" s="97" customFormat="1" ht="21.75" customHeight="1">
      <c r="B5" s="889" t="s">
        <v>53</v>
      </c>
      <c r="C5" s="890"/>
      <c r="D5" s="902" t="s">
        <v>228</v>
      </c>
      <c r="E5" s="903"/>
      <c r="F5" s="905" t="s">
        <v>157</v>
      </c>
      <c r="G5" s="906"/>
      <c r="H5" s="909" t="s">
        <v>229</v>
      </c>
      <c r="I5" s="909"/>
    </row>
    <row r="6" spans="1:9" s="97" customFormat="1" ht="21.75" customHeight="1" thickBot="1">
      <c r="A6" s="186"/>
      <c r="B6" s="891"/>
      <c r="C6" s="892"/>
      <c r="D6" s="879"/>
      <c r="E6" s="904"/>
      <c r="F6" s="907"/>
      <c r="G6" s="908"/>
      <c r="H6" s="910"/>
      <c r="I6" s="910"/>
    </row>
    <row r="7" spans="2:9" ht="21" customHeight="1" thickTop="1">
      <c r="B7" s="245"/>
      <c r="C7" s="246" t="s">
        <v>237</v>
      </c>
      <c r="D7" s="508"/>
      <c r="E7" s="504"/>
      <c r="F7" s="510"/>
      <c r="G7" s="498"/>
      <c r="H7" s="247"/>
      <c r="I7" s="248"/>
    </row>
    <row r="8" spans="2:9" ht="21" customHeight="1">
      <c r="B8" s="244"/>
      <c r="C8" s="211" t="s">
        <v>84</v>
      </c>
      <c r="D8" s="111"/>
      <c r="E8" s="720">
        <f>'[1]기초_공시용BS20년3분기'!I7</f>
        <v>239120804063</v>
      </c>
      <c r="F8" s="721"/>
      <c r="G8" s="720">
        <v>172339658483</v>
      </c>
      <c r="H8" s="719"/>
      <c r="I8" s="718">
        <v>239599345368</v>
      </c>
    </row>
    <row r="9" spans="2:9" ht="21" customHeight="1">
      <c r="B9" s="244"/>
      <c r="C9" s="211" t="s">
        <v>85</v>
      </c>
      <c r="D9" s="111"/>
      <c r="E9" s="720">
        <f>'[1]기초_공시용BS20년3분기'!I9</f>
        <v>7416229138739</v>
      </c>
      <c r="F9" s="721"/>
      <c r="G9" s="720">
        <v>7332662730508</v>
      </c>
      <c r="H9" s="719"/>
      <c r="I9" s="718">
        <v>6501613475275</v>
      </c>
    </row>
    <row r="10" spans="2:9" ht="21" customHeight="1">
      <c r="B10" s="244"/>
      <c r="C10" s="211" t="s">
        <v>86</v>
      </c>
      <c r="D10" s="111"/>
      <c r="E10" s="720">
        <f>'[1]기초_공시용BS20년3분기'!I88</f>
        <v>880080543290</v>
      </c>
      <c r="F10" s="721"/>
      <c r="G10" s="720">
        <v>285699330015</v>
      </c>
      <c r="H10" s="719"/>
      <c r="I10" s="718">
        <v>262697745868</v>
      </c>
    </row>
    <row r="11" spans="2:9" ht="21" customHeight="1">
      <c r="B11" s="244"/>
      <c r="C11" s="211" t="s">
        <v>87</v>
      </c>
      <c r="D11" s="111"/>
      <c r="E11" s="720">
        <f>'[1]기초_공시용BS20년3분기'!I89</f>
        <v>106354876895.12558</v>
      </c>
      <c r="F11" s="721"/>
      <c r="G11" s="720">
        <v>103718524062</v>
      </c>
      <c r="H11" s="719"/>
      <c r="I11" s="718">
        <v>112336191280</v>
      </c>
    </row>
    <row r="12" spans="2:9" ht="21" customHeight="1">
      <c r="B12" s="244"/>
      <c r="C12" s="211" t="s">
        <v>88</v>
      </c>
      <c r="D12" s="111"/>
      <c r="E12" s="720">
        <f>'[1]기초_공시용BS20년3분기'!I104</f>
        <v>76485532585.87442</v>
      </c>
      <c r="F12" s="721"/>
      <c r="G12" s="720">
        <v>79995987022</v>
      </c>
      <c r="H12" s="719"/>
      <c r="I12" s="718">
        <v>81228564862</v>
      </c>
    </row>
    <row r="13" spans="2:9" ht="21" customHeight="1">
      <c r="B13" s="244"/>
      <c r="C13" s="211" t="s">
        <v>89</v>
      </c>
      <c r="D13" s="111"/>
      <c r="E13" s="720">
        <f>'[1]기초_공시용BS20년3분기'!I108</f>
        <v>43979375017</v>
      </c>
      <c r="F13" s="721"/>
      <c r="G13" s="720">
        <v>51421646159</v>
      </c>
      <c r="H13" s="719"/>
      <c r="I13" s="718">
        <v>18173713636</v>
      </c>
    </row>
    <row r="14" spans="2:9" ht="21" customHeight="1">
      <c r="B14" s="244"/>
      <c r="C14" s="211" t="s">
        <v>90</v>
      </c>
      <c r="D14" s="111"/>
      <c r="E14" s="720">
        <f>'[1]기초_공시용BS20년3분기'!I114</f>
        <v>0</v>
      </c>
      <c r="F14" s="721"/>
      <c r="G14" s="720">
        <v>26019440182</v>
      </c>
      <c r="H14" s="719"/>
      <c r="I14" s="718">
        <v>20131208770</v>
      </c>
    </row>
    <row r="15" spans="2:9" ht="21" customHeight="1">
      <c r="B15" s="244"/>
      <c r="C15" s="211" t="s">
        <v>91</v>
      </c>
      <c r="D15" s="111"/>
      <c r="E15" s="720">
        <f>'[1]기초_공시용BS20년3분기'!I115</f>
        <v>446179809720</v>
      </c>
      <c r="F15" s="721"/>
      <c r="G15" s="720">
        <v>384040085893</v>
      </c>
      <c r="H15" s="719"/>
      <c r="I15" s="718">
        <v>325362191369</v>
      </c>
    </row>
    <row r="16" spans="2:9" ht="21" customHeight="1">
      <c r="B16" s="244"/>
      <c r="C16" s="211" t="s">
        <v>92</v>
      </c>
      <c r="D16" s="111"/>
      <c r="E16" s="720">
        <f>'[1]기초_공시용BS20년3분기'!I116</f>
        <v>14951837125</v>
      </c>
      <c r="F16" s="721"/>
      <c r="G16" s="720">
        <v>31711518657</v>
      </c>
      <c r="H16" s="719"/>
      <c r="I16" s="718">
        <v>8162641352</v>
      </c>
    </row>
    <row r="17" spans="2:9" ht="21" customHeight="1">
      <c r="B17" s="244"/>
      <c r="C17" s="211" t="s">
        <v>93</v>
      </c>
      <c r="D17" s="111"/>
      <c r="E17" s="720">
        <f>'[1]기초_공시용BS20년3분기'!I124</f>
        <v>4168120761</v>
      </c>
      <c r="F17" s="721"/>
      <c r="G17" s="720">
        <v>11472069622</v>
      </c>
      <c r="H17" s="719"/>
      <c r="I17" s="718">
        <v>7329145433</v>
      </c>
    </row>
    <row r="18" spans="2:9" ht="21" customHeight="1">
      <c r="B18" s="244"/>
      <c r="C18" s="211" t="s">
        <v>94</v>
      </c>
      <c r="D18" s="111"/>
      <c r="E18" s="720">
        <f>'[1]기초_공시용BS20년3분기'!I127</f>
        <v>7660097639812</v>
      </c>
      <c r="F18" s="721"/>
      <c r="G18" s="720">
        <v>7788201845566</v>
      </c>
      <c r="H18" s="719"/>
      <c r="I18" s="718">
        <v>6638354575792</v>
      </c>
    </row>
    <row r="19" spans="2:9" ht="21" customHeight="1" thickBot="1">
      <c r="B19" s="216"/>
      <c r="C19" s="217" t="s">
        <v>103</v>
      </c>
      <c r="D19" s="473"/>
      <c r="E19" s="717">
        <f>SUM(E8:E18)</f>
        <v>16887647678008</v>
      </c>
      <c r="F19" s="716"/>
      <c r="G19" s="715">
        <v>16267282836169</v>
      </c>
      <c r="H19" s="714"/>
      <c r="I19" s="713">
        <v>14214988799005</v>
      </c>
    </row>
    <row r="20" spans="2:9" ht="21" customHeight="1">
      <c r="B20" s="379"/>
      <c r="C20" s="380" t="s">
        <v>95</v>
      </c>
      <c r="D20" s="509"/>
      <c r="E20" s="726"/>
      <c r="F20" s="725"/>
      <c r="G20" s="724"/>
      <c r="H20" s="723"/>
      <c r="I20" s="722"/>
    </row>
    <row r="21" spans="2:9" ht="21" customHeight="1">
      <c r="B21" s="244"/>
      <c r="C21" s="211" t="s">
        <v>96</v>
      </c>
      <c r="D21" s="111"/>
      <c r="E21" s="720">
        <f>'[1]기초_공시용BS20년3분기'!I131</f>
        <v>7524658499559</v>
      </c>
      <c r="F21" s="721"/>
      <c r="G21" s="720">
        <v>6864628967662</v>
      </c>
      <c r="H21" s="719"/>
      <c r="I21" s="718">
        <v>6436755779083</v>
      </c>
    </row>
    <row r="22" spans="2:9" ht="21" customHeight="1">
      <c r="B22" s="244"/>
      <c r="C22" s="211" t="s">
        <v>97</v>
      </c>
      <c r="D22" s="111"/>
      <c r="E22" s="720">
        <f>'[1]기초_공시용BS20년3분기'!I139-'[1]기초_공시용BS20년3분기'!H159</f>
        <v>606103582386</v>
      </c>
      <c r="F22" s="721"/>
      <c r="G22" s="720">
        <v>635810146400</v>
      </c>
      <c r="H22" s="719"/>
      <c r="I22" s="718">
        <v>527855909635</v>
      </c>
    </row>
    <row r="23" spans="2:9" ht="21" customHeight="1">
      <c r="B23" s="244"/>
      <c r="C23" s="211" t="s">
        <v>98</v>
      </c>
      <c r="D23" s="111"/>
      <c r="E23" s="720">
        <f>'[1]기초_공시용BS20년3분기'!H159</f>
        <v>513796700</v>
      </c>
      <c r="F23" s="721"/>
      <c r="G23" s="720">
        <v>447048483</v>
      </c>
      <c r="H23" s="719"/>
      <c r="I23" s="718">
        <v>1078329173</v>
      </c>
    </row>
    <row r="24" spans="2:9" ht="21" customHeight="1">
      <c r="B24" s="244"/>
      <c r="C24" s="211" t="s">
        <v>99</v>
      </c>
      <c r="D24" s="111"/>
      <c r="E24" s="720">
        <f>'[1]기초_공시용BS20년3분기'!I162</f>
        <v>70485002</v>
      </c>
      <c r="F24" s="721"/>
      <c r="G24" s="720">
        <v>0</v>
      </c>
      <c r="H24" s="719"/>
      <c r="I24" s="718">
        <v>0</v>
      </c>
    </row>
    <row r="25" spans="2:9" ht="21" customHeight="1">
      <c r="B25" s="244"/>
      <c r="C25" s="211" t="s">
        <v>100</v>
      </c>
      <c r="D25" s="111"/>
      <c r="E25" s="720">
        <f>'[1]기초_공시용BS20년3분기'!I163</f>
        <v>54747668761</v>
      </c>
      <c r="F25" s="721"/>
      <c r="G25" s="720">
        <v>40822152098</v>
      </c>
      <c r="H25" s="719"/>
      <c r="I25" s="718">
        <v>32847286958</v>
      </c>
    </row>
    <row r="26" spans="2:9" ht="21" customHeight="1">
      <c r="B26" s="244"/>
      <c r="C26" s="211" t="s">
        <v>101</v>
      </c>
      <c r="D26" s="111"/>
      <c r="E26" s="720">
        <f>'[1]기초_공시용BS20년3분기'!I164+'[1]기초_공시용BS20년3분기'!I171</f>
        <v>19201787935</v>
      </c>
      <c r="F26" s="721"/>
      <c r="G26" s="720">
        <v>21609835112</v>
      </c>
      <c r="H26" s="719"/>
      <c r="I26" s="718">
        <v>12574368120</v>
      </c>
    </row>
    <row r="27" spans="2:9" ht="21" customHeight="1">
      <c r="B27" s="244"/>
      <c r="C27" s="211" t="s">
        <v>102</v>
      </c>
      <c r="D27" s="111"/>
      <c r="E27" s="720">
        <f>'[1]기초_공시용BS20년3분기'!I172</f>
        <v>7625859362164</v>
      </c>
      <c r="F27" s="721"/>
      <c r="G27" s="720">
        <v>7738115161176</v>
      </c>
      <c r="H27" s="719"/>
      <c r="I27" s="718">
        <v>6640539724022</v>
      </c>
    </row>
    <row r="28" spans="2:9" ht="21" customHeight="1" thickBot="1">
      <c r="B28" s="216"/>
      <c r="C28" s="217" t="s">
        <v>236</v>
      </c>
      <c r="D28" s="473"/>
      <c r="E28" s="717">
        <f>SUM(E21:E27)</f>
        <v>15831155182507</v>
      </c>
      <c r="F28" s="716"/>
      <c r="G28" s="715">
        <v>15301433310931</v>
      </c>
      <c r="H28" s="714"/>
      <c r="I28" s="713">
        <v>13651651396991</v>
      </c>
    </row>
    <row r="29" spans="2:9" ht="21" customHeight="1">
      <c r="B29" s="379"/>
      <c r="C29" s="380" t="s">
        <v>235</v>
      </c>
      <c r="D29" s="509"/>
      <c r="E29" s="726"/>
      <c r="F29" s="725"/>
      <c r="G29" s="724"/>
      <c r="H29" s="723"/>
      <c r="I29" s="722"/>
    </row>
    <row r="30" spans="2:9" ht="21" customHeight="1">
      <c r="B30" s="244"/>
      <c r="C30" s="211" t="s">
        <v>104</v>
      </c>
      <c r="D30" s="111"/>
      <c r="E30" s="720">
        <f>'[1]기초_공시용BS20년3분기'!I175</f>
        <v>310336320000</v>
      </c>
      <c r="F30" s="721"/>
      <c r="G30" s="720">
        <v>310336320000</v>
      </c>
      <c r="H30" s="719"/>
      <c r="I30" s="718">
        <v>134280000000</v>
      </c>
    </row>
    <row r="31" spans="2:9" ht="21" customHeight="1">
      <c r="B31" s="244"/>
      <c r="C31" s="211" t="s">
        <v>105</v>
      </c>
      <c r="D31" s="111"/>
      <c r="E31" s="720">
        <f>'[1]기초_공시용BS20년3분기'!I178</f>
        <v>379817170941</v>
      </c>
      <c r="F31" s="721"/>
      <c r="G31" s="720">
        <v>379817170941</v>
      </c>
      <c r="H31" s="719"/>
      <c r="I31" s="718">
        <v>181790414531</v>
      </c>
    </row>
    <row r="32" spans="2:9" ht="21" customHeight="1">
      <c r="B32" s="244"/>
      <c r="C32" s="211" t="s">
        <v>106</v>
      </c>
      <c r="D32" s="111"/>
      <c r="E32" s="736">
        <f>'[1]기초_공시용BS20년3분기'!I185</f>
        <v>-971453689</v>
      </c>
      <c r="F32" s="737"/>
      <c r="G32" s="736">
        <v>-1134987348</v>
      </c>
      <c r="H32" s="735"/>
      <c r="I32" s="735">
        <v>-1134987348</v>
      </c>
    </row>
    <row r="33" spans="2:9" ht="21" customHeight="1">
      <c r="B33" s="244"/>
      <c r="C33" s="211" t="s">
        <v>107</v>
      </c>
      <c r="D33" s="111"/>
      <c r="E33" s="736">
        <f>'[1]기초_공시용BS20년3분기'!I189</f>
        <v>90959919351</v>
      </c>
      <c r="F33" s="737"/>
      <c r="G33" s="736">
        <v>69210193869</v>
      </c>
      <c r="H33" s="738"/>
      <c r="I33" s="735">
        <v>-13142272588</v>
      </c>
    </row>
    <row r="34" spans="2:9" ht="21" customHeight="1">
      <c r="B34" s="244"/>
      <c r="C34" s="211" t="s">
        <v>108</v>
      </c>
      <c r="D34" s="111"/>
      <c r="E34" s="720">
        <f>'[1]기초_공시용BS20년3분기'!I201</f>
        <v>224478161744</v>
      </c>
      <c r="F34" s="721"/>
      <c r="G34" s="720">
        <v>155748450622</v>
      </c>
      <c r="H34" s="719"/>
      <c r="I34" s="718">
        <v>209671870265</v>
      </c>
    </row>
    <row r="35" spans="2:9" ht="21" customHeight="1">
      <c r="B35" s="244"/>
      <c r="C35" s="211" t="s">
        <v>109</v>
      </c>
      <c r="D35" s="111"/>
      <c r="E35" s="720">
        <f>'[1]기초_공시용BS20년3분기'!I183</f>
        <v>51872377154</v>
      </c>
      <c r="F35" s="721"/>
      <c r="G35" s="720">
        <v>51872377154</v>
      </c>
      <c r="H35" s="719"/>
      <c r="I35" s="718">
        <v>51872377154</v>
      </c>
    </row>
    <row r="36" spans="2:9" ht="21" customHeight="1" thickBot="1">
      <c r="B36" s="216"/>
      <c r="C36" s="217" t="s">
        <v>234</v>
      </c>
      <c r="D36" s="473"/>
      <c r="E36" s="717">
        <f>SUM(E30:E35)</f>
        <v>1056492495501</v>
      </c>
      <c r="F36" s="716"/>
      <c r="G36" s="715">
        <v>965849525238</v>
      </c>
      <c r="H36" s="714"/>
      <c r="I36" s="713">
        <v>563337402014</v>
      </c>
    </row>
    <row r="37" ht="18" customHeight="1">
      <c r="A37" s="236"/>
    </row>
    <row r="38" spans="1:9" ht="3" customHeight="1">
      <c r="A38" s="254"/>
      <c r="B38" s="254"/>
      <c r="C38" s="254"/>
      <c r="D38" s="254"/>
      <c r="E38" s="254"/>
      <c r="F38" s="254"/>
      <c r="G38" s="254"/>
      <c r="H38" s="254"/>
      <c r="I38" s="254"/>
    </row>
    <row r="39" spans="4:6" ht="12">
      <c r="D39" s="206"/>
      <c r="E39" s="206"/>
      <c r="F39" s="206"/>
    </row>
    <row r="40" spans="4:6" ht="12">
      <c r="D40" s="215"/>
      <c r="E40" s="215"/>
      <c r="F40" s="215"/>
    </row>
    <row r="42" spans="4:6" ht="12">
      <c r="D42" s="179"/>
      <c r="E42" s="179"/>
      <c r="F42" s="179"/>
    </row>
    <row r="44" spans="4:8" s="249" customFormat="1" ht="12">
      <c r="D44" s="250"/>
      <c r="E44" s="250"/>
      <c r="F44" s="250"/>
      <c r="H44" s="251"/>
    </row>
    <row r="45" spans="4:8" s="249" customFormat="1" ht="12">
      <c r="D45" s="250"/>
      <c r="E45" s="250"/>
      <c r="F45" s="250"/>
      <c r="H45" s="251"/>
    </row>
  </sheetData>
  <sheetProtection/>
  <mergeCells count="4">
    <mergeCell ref="D5:E6"/>
    <mergeCell ref="F5:G6"/>
    <mergeCell ref="B5:C6"/>
    <mergeCell ref="H5:I6"/>
  </mergeCell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&amp;C&amp;"-,보통"&amp;9─ 6 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Hyewon Kim</dc:creator>
  <cp:keywords/>
  <dc:description/>
  <cp:lastModifiedBy>lotte</cp:lastModifiedBy>
  <cp:lastPrinted>2020-10-28T01:35:39Z</cp:lastPrinted>
  <dcterms:created xsi:type="dcterms:W3CDTF">2018-04-30T01:24:50Z</dcterms:created>
  <dcterms:modified xsi:type="dcterms:W3CDTF">2020-11-09T08:37:38Z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